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AM37" i="10"/>
  <c r="U37" i="10"/>
  <c r="C37" i="10"/>
  <c r="CO36" i="10"/>
  <c r="AM36" i="10"/>
  <c r="C36" i="10"/>
  <c r="CO35" i="10"/>
  <c r="AM35" i="10"/>
  <c r="C35" i="10"/>
  <c r="CO34" i="10"/>
  <c r="BW34" i="10"/>
  <c r="BW35" i="10" s="1"/>
  <c r="BW36" i="10" s="1"/>
  <c r="BW37" i="10" s="1"/>
  <c r="AM34" i="10"/>
  <c r="U34" i="10"/>
  <c r="C34" i="10"/>
  <c r="BE34" i="10" l="1"/>
  <c r="BE35" i="10" s="1"/>
  <c r="BE36" i="10" s="1"/>
  <c r="BE37" i="10" s="1"/>
  <c r="BE38"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<sst xmlns="http://schemas.openxmlformats.org/spreadsheetml/2006/main" count="1118" uniqueCount="558">
  <si>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</si>
  <si>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</si>
  <si>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</si>
  <si>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</si>
  <si>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</si>
  <si>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</si>
  <si>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</si>
  <si>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</si>
  <si>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</si>
  <si>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</si>
  <si>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</si>
  <si>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</si>
  <si>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</si>
  <si>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</si>
  <si>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</si>
  <si>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</si>
  <si>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</si>
  <si>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</si>
  <si>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</si>
  <si>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</si>
  <si>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</si>
  <si>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</si>
  <si>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</si>
  <si>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</si>
  <si>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</si>
  <si>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</si>
  <si>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</si>
  <si>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</si>
  <si>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</si>
  <si>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</si>
  <si>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</si>
  <si>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</si>
  <si>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</si>
  <si>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</si>
  <si>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</si>
  <si>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</si>
  <si>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</si>
  <si>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</si>
  <si>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</si>
  <si>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</si>
  <si>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</si>
  <si>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</si>
  <si>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</si>
  <si>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</si>
  <si>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</si>
  <si>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</si>
  <si>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</si>
  <si>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</si>
  <si>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</si>
  <si>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</si>
  <si>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</si>
  <si>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</si>
  <si>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</si>
  <si>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</si>
  <si>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</si>
  <si>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</si>
  <si>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</si>
  <si>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</si>
  <si>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</si>
  <si>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</si>
  <si>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</si>
  <si>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</si>
  <si>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</si>
  <si>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</si>
  <si>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</si>
  <si>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</si>
  <si>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</si>
  <si>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</si>
  <si>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</si>
  <si>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</si>
  <si>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</si>
  <si>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</si>
  <si>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</si>
  <si>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</si>
  <si>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</si>
  <si>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</si>
  <si>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</si>
  <si>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</si>
  <si>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</si>
  <si>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</si>
  <si>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</si>
  <si>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</si>
  <si>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</si>
  <si>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</si>
  <si>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</si>
  <si>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</si>
  <si>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</si>
  <si>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</si>
  <si>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</si>
  <si>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</si>
  <si>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</si>
  <si>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</si>
  <si>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</si>
  <si>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</si>
  <si>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</si>
  <si>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</si>
  <si>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</si>
  <si>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</si>
  <si>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</si>
  <si>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</si>
  <si>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</si>
  <si>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</si>
  <si>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</si>
  <si>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</si>
  <si>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</si>
  <si>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</si>
  <si>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</si>
  <si>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</si>
  <si>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</si>
  <si>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</si>
  <si>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</si>
  <si>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</si>
  <si>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</si>
  <si>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</si>
  <si>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</si>
  <si>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</si>
  <si>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</si>
  <si>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</si>
  <si>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</si>
  <si>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</si>
  <si>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</si>
  <si>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</si>
  <si>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</si>
  <si>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</si>
  <si>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</si>
  <si>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</si>
  <si>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</si>
  <si>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</si>
  <si>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</si>
  <si>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</si>
  <si>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</si>
  <si>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</si>
  <si>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</si>
  <si>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</si>
  <si>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</si>
  <si>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</si>
  <si>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</si>
  <si>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</si>
  <si>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</si>
  <si>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</si>
  <si>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</si>
  <si>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</si>
  <si>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</si>
  <si>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</si>
  <si>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</si>
  <si>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</si>
  <si>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</si>
  <si>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</si>
  <si>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</si>
  <si>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</si>
  <si>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</si>
  <si>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</si>
  <si>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</si>
  <si>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</si>
  <si>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</si>
  <si>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</si>
  <si>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</si>
  <si>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</si>
  <si>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</si>
  <si>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</si>
  <si>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</si>
  <si>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</si>
  <si>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</si>
  <si>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</si>
  <si>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</si>
  <si>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</si>
  <si>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</si>
  <si>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</si>
  <si>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</si>
  <si>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</si>
  <si>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</si>
  <si>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</si>
  <si>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</si>
  <si>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</si>
  <si>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</si>
  <si>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</si>
  <si>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</si>
  <si>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</si>
  <si>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</si>
  <si>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</si>
  <si>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</si>
  <si>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</si>
  <si>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</si>
  <si>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</si>
  <si>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</si>
  <si>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</si>
  <si>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</si>
  <si>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</si>
  <si>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</si>
  <si>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</si>
  <si>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</si>
  <si>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</si>
  <si>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</si>
  <si>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</si>
  <si>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</si>
  <si>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</si>
  <si>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</si>
  <si>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</si>
  <si>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</si>
  <si>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</si>
  <si>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</si>
  <si>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</si>
  <si>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</si>
  <si>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熊本県苓北町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</si>
  <si>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</si>
  <si>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</si>
  <si>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</si>
  <si>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</si>
  <si>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</si>
  <si>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</si>
  <si>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</si>
  <si>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</si>
  <si>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</si>
  <si>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</si>
  <si>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</si>
  <si>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</si>
  <si>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</si>
  <si>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</si>
  <si>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</si>
  <si>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</si>
  <si>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</si>
  <si>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</si>
  <si>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</si>
  <si>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</si>
  <si>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</si>
  <si>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</si>
  <si>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</si>
  <si>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</si>
  <si>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</si>
  <si>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</si>
  <si>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</si>
  <si>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</si>
  <si>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</si>
  <si>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</si>
  <si>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</si>
  <si>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</si>
  <si>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</si>
  <si>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</si>
  <si>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</si>
  <si>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</si>
  <si>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</si>
  <si>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</si>
  <si>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</si>
  <si>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</si>
  <si>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</si>
  <si>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</si>
  <si>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</si>
  <si>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</si>
  <si>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</si>
  <si>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</si>
  <si>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</si>
  <si>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</si>
  <si>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</si>
  <si>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</si>
  <si>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</si>
  <si>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</si>
  <si>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</si>
  <si>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</si>
  <si>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</si>
  <si>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</si>
  <si>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</si>
  <si>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</si>
  <si>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</si>
  <si>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</si>
  <si>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</si>
  <si>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</si>
  <si>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</si>
  <si>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</si>
  <si>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</si>
  <si>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</si>
  <si>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</si>
  <si>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</si>
  <si>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</si>
  <si>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</si>
  <si>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</si>
  <si>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</si>
  <si>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</si>
  <si>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</si>
  <si>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</si>
  <si>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</si>
  <si>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</si>
  <si>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</si>
  <si>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</si>
  <si>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</si>
  <si>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</si>
  <si>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</si>
  <si>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</si>
  <si>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</si>
  <si>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</si>
  <si>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</si>
  <si>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</si>
  <si>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</si>
  <si>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</si>
  <si>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</si>
  <si>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</si>
  <si>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</si>
  <si>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</si>
  <si>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</si>
  <si>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</si>
  <si>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</si>
  <si>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</si>
  <si>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</si>
  <si>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</si>
  <si>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</si>
  <si>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</si>
  <si>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</si>
  <si>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</si>
  <si>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</si>
  <si>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</si>
  <si>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</si>
  <si>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</si>
  <si>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</si>
  <si>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</si>
  <si>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</si>
  <si>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</si>
  <si>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</si>
  <si>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</si>
  <si>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</si>
  <si>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</si>
  <si>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</si>
  <si>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</si>
  <si>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</si>
  <si>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</si>
  <si>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</si>
  <si>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</si>
  <si>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</si>
  <si>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</si>
  <si>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</si>
  <si>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</si>
  <si>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</si>
  <si>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</si>
  <si>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</si>
  <si>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</si>
  <si>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</si>
  <si>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</si>
  <si>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</si>
  <si>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</si>
  <si>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</si>
  <si>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</si>
  <si>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</si>
  <si>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</si>
  <si>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</si>
  <si>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</si>
  <si>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</si>
  <si>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</si>
  <si>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</si>
  <si>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</si>
  <si>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</si>
  <si>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</si>
  <si>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</si>
  <si>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</si>
  <si>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</si>
  <si>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</si>
  <si>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</si>
  <si>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熊本県苓北町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</si>
  <si>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</si>
  <si>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</si>
  <si>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</si>
  <si>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</si>
  <si>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</si>
  <si>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</si>
  <si>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</si>
  <si>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</si>
  <si>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</si>
  <si>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</si>
  <si>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</si>
  <si>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</si>
  <si>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</si>
  <si>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</si>
  <si>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</si>
  <si>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</si>
  <si>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</si>
  <si>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</si>
  <si>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</si>
  <si>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</si>
  <si>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</si>
  <si>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</si>
  <si>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</si>
  <si>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</si>
  <si>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</si>
  <si>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</si>
  <si>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</si>
  <si>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</si>
  <si>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</si>
  <si>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</si>
  <si>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</si>
  <si>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</si>
  <si>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</si>
  <si>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</si>
  <si>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</si>
  <si>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</si>
  <si>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</si>
  <si>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</si>
  <si>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</si>
  <si>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苓北町農業集落排水特別会計</t>
    <phoneticPr fontId="5"/>
  </si>
  <si>
    <t>苓北町特定地域生活排水処理事業特別会計</t>
    <phoneticPr fontId="5"/>
  </si>
  <si>
    <t>苓北町宅地造成事業特別会計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</si>
  <si>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</si>
  <si>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</si>
  <si>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</si>
  <si>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</si>
  <si>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</si>
  <si>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</si>
  <si>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</si>
  <si>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</si>
  <si>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</si>
  <si>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</si>
  <si>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</si>
  <si>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</si>
  <si>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</si>
  <si>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</si>
  <si>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</si>
  <si>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</si>
  <si>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</si>
  <si>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</si>
  <si>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</si>
  <si>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</si>
  <si>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</si>
  <si>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</si>
  <si>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</si>
  <si>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</si>
  <si>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</si>
  <si>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</si>
  <si>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</si>
  <si>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</si>
  <si>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</si>
  <si>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</si>
  <si>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</si>
  <si>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</si>
  <si>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</si>
  <si>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</si>
  <si>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</si>
  <si>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</si>
  <si>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</si>
  <si>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</si>
  <si>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</si>
  <si>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</si>
  <si>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</si>
  <si>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</si>
  <si>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</si>
  <si>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</si>
  <si>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</si>
  <si>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</si>
  <si>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</si>
  <si>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</si>
  <si>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</si>
  <si>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</si>
  <si>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</si>
  <si>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</si>
  <si>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</si>
  <si>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</si>
  <si>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</si>
  <si>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</si>
  <si>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</si>
  <si>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</si>
  <si>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</si>
  <si>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</si>
  <si>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</si>
  <si>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</si>
  <si>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</si>
  <si>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</si>
  <si>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</si>
  <si>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</si>
  <si>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</si>
  <si>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</si>
  <si>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</si>
  <si>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</si>
  <si>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</si>
  <si>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</si>
  <si>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</si>
  <si>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</si>
  <si>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</si>
  <si>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</si>
  <si>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</si>
  <si>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</si>
  <si>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</si>
  <si>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</si>
  <si>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</si>
  <si>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</si>
  <si>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</si>
  <si>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</si>
  <si>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</si>
  <si>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</si>
  <si>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</si>
  <si>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</si>
  <si>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</si>
  <si>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</si>
  <si>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</si>
  <si>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</si>
  <si>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</si>
  <si>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</si>
  <si>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</si>
  <si>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</si>
  <si>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</si>
  <si>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</si>
  <si>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</si>
  <si>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</si>
  <si>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</si>
  <si>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</si>
  <si>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</si>
  <si>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</si>
  <si>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</si>
  <si>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</si>
  <si>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</si>
  <si>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</si>
  <si>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</si>
  <si>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</si>
  <si>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</si>
  <si>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</si>
  <si>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</si>
  <si>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</si>
  <si>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</si>
  <si>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</si>
  <si>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</si>
  <si>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</si>
  <si>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</si>
  <si>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</si>
  <si>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</si>
  <si>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</si>
  <si>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</si>
  <si>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</si>
  <si>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</si>
  <si>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</si>
  <si>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</si>
  <si>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</si>
  <si>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</si>
  <si>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</si>
  <si>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</si>
  <si>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</si>
  <si>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</si>
  <si>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</si>
  <si>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</si>
  <si>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</si>
  <si>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苓北町水道特別会計</t>
  </si>
  <si>
    <t>苓北町介護保険特別会計</t>
  </si>
  <si>
    <t>苓北町宅地造成事業特別会計</t>
  </si>
  <si>
    <t>苓北町下水道特別会計</t>
  </si>
  <si>
    <t>苓北町国民健康保険特別会計</t>
  </si>
  <si>
    <t>苓北町特定地域生活排水処理事業特別会計</t>
  </si>
  <si>
    <t>苓北町後期高齢者医療特別会計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</si>
  <si>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</si>
  <si>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</si>
  <si>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</si>
  <si>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</si>
  <si>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</si>
  <si>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</si>
  <si>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</si>
  <si>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</si>
  <si>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苓北町立小中学校校舎改築基金</t>
  </si>
  <si>
    <t>ふるさとづくり応援基金</t>
  </si>
  <si>
    <t>地域づくり推進基金</t>
  </si>
  <si>
    <t>町民総合センター整備基金</t>
  </si>
  <si>
    <t>社会福祉振興基金</t>
    <rPh sb="0" eb="2">
      <t>シャカイ</t>
    </rPh>
    <rPh sb="2" eb="4">
      <t>フクシ</t>
    </rPh>
    <rPh sb="4" eb="6">
      <t>シンコウ</t>
    </rPh>
    <rPh sb="6" eb="8">
      <t>キキン</t>
    </rPh>
    <phoneticPr fontId="5"/>
  </si>
  <si>
    <t>熊本県市町村総合事務組合</t>
  </si>
  <si>
    <t>天草広域連合</t>
  </si>
  <si>
    <t>熊本県後期高齢者医療広域連合（一般会計）</t>
    <rPh sb="15" eb="17">
      <t>イッパン</t>
    </rPh>
    <rPh sb="17" eb="19">
      <t>カイケイ</t>
    </rPh>
    <phoneticPr fontId="2"/>
  </si>
  <si>
    <t>熊本県後期高齢者医療広域連合（特別会計）</t>
    <rPh sb="15" eb="17">
      <t>トクベツ</t>
    </rPh>
    <rPh sb="17" eb="19">
      <t>カイケイ</t>
    </rPh>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</si>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</sst>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B3F1-42F1-9C13-DF353C5CB3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38553</c:v>
                </c:pt>
                <c:pt idx="1">
                  <c:v>58549</c:v>
                </c:pt>
                <c:pt idx="2">
                  <c:v>41576</c:v>
                </c:pt>
                <c:pt idx="3">
                  <c:v>64042</c:v>
                </c:pt>
                <c:pt idx="4">
                  <c:v>45194</c:v>
                </c:pt>
              </c:numCache>
            </c:numRef>
          </c:val>
          <c:smooth val="0"/>
          <c:extLst>
            <c:ext xmlns:c16="http://schemas.microsoft.com/office/drawing/2014/chart" uri="{C3380CC4-5D6E-409C-BE32-E72D297353CC}">
              <c16:uniqueId val="{00000001-B3F1-42F1-9C13-DF353C5CB3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3.31</c:v>
                </c:pt>
                <c:pt idx="1">
                  <c:v>3.48</c:v>
                </c:pt>
                <c:pt idx="2">
                  <c:v>4.1500000000000004</c:v>
                </c:pt>
                <c:pt idx="3">
                  <c:v>7.8</c:v>
                </c:pt>
                <c:pt idx="4">
                  <c:v>5.83</c:v>
                </c:pt>
              </c:numCache>
            </c:numRef>
          </c:val>
          <c:extLst>
            <c:ext xmlns:c16="http://schemas.microsoft.com/office/drawing/2014/chart" uri="{C3380CC4-5D6E-409C-BE32-E72D297353CC}">
              <c16:uniqueId val="{00000000-BCF0-4C0B-9FF4-D4EB06F935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20.38</c:v>
                </c:pt>
                <c:pt idx="1">
                  <c:v>25.04</c:v>
                </c:pt>
                <c:pt idx="2">
                  <c:v>31.69</c:v>
                </c:pt>
                <c:pt idx="3">
                  <c:v>37.549999999999997</c:v>
                </c:pt>
                <c:pt idx="4">
                  <c:v>43.56</c:v>
                </c:pt>
              </c:numCache>
            </c:numRef>
          </c:val>
          <c:extLst>
            <c:ext xmlns:c16="http://schemas.microsoft.com/office/drawing/2014/chart" uri="{C3380CC4-5D6E-409C-BE32-E72D297353CC}">
              <c16:uniqueId val="{00000001-BCF0-4C0B-9FF4-D4EB06F935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3.16</c:v>
                </c:pt>
                <c:pt idx="1">
                  <c:v>5.91</c:v>
                </c:pt>
                <c:pt idx="2">
                  <c:v>9.11</c:v>
                </c:pt>
                <c:pt idx="3">
                  <c:v>8.02</c:v>
                </c:pt>
                <c:pt idx="4">
                  <c:v>3.88</c:v>
                </c:pt>
              </c:numCache>
            </c:numRef>
          </c:val>
          <c:smooth val="0"/>
          <c:extLst>
            <c:ext xmlns:c16="http://schemas.microsoft.com/office/drawing/2014/chart" uri="{C3380CC4-5D6E-409C-BE32-E72D297353CC}">
              <c16:uniqueId val="{00000002-BCF0-4C0B-9FF4-D4EB06F935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0-7662-4E5B-933E-6A9E3641C7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62-4E5B-933E-6A9E3641C70C}"/>
            </c:ext>
          </c:extLst>
        </c:ser>
        <c:ser>
          <c:idx val="2"/>
          <c:order val="2"/>
          <c:tx>
            <c:strRef>
              <c:f>データシート!$A$29</c:f>
              <c:strCache>
                <c:ptCount val="1"/>
                <c:pt idx="0">
                  <c:v>苓北町後期高齢者医療特別会計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2-7662-4E5B-933E-6A9E3641C70C}"/>
            </c:ext>
          </c:extLst>
        </c:ser>
        <c:ser>
          <c:idx val="3"/>
          <c:order val="3"/>
          <c:tx>
            <c:strRef>
              <c:f>データシート!$A$30</c:f>
              <c:strCache>
                <c:ptCount val="1"/>
                <c:pt idx="0">
                  <c:v>苓北町特定地域生活排水処理事業特別会計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3-7662-4E5B-933E-6A9E3641C70C}"/>
            </c:ext>
          </c:extLst>
        </c:ser>
        <c:ser>
          <c:idx val="4"/>
          <c:order val="4"/>
          <c:tx>
            <c:strRef>
              <c:f>データシート!$A$31</c:f>
              <c:strCache>
                <c:ptCount val="1"/>
                <c:pt idx="0">
                  <c:v>苓北町国民健康保険特別会計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0.81</c:v>
                </c:pt>
                <c:pt idx="2">
                  <c:v>#N/A</c:v>
                </c:pt>
                <c:pt idx="3">
                  <c:v>0.66</c:v>
                </c:pt>
                <c:pt idx="4">
                  <c:v>#N/A</c:v>
                </c:pt>
                <c:pt idx="5">
                  <c:v>0.11</c:v>
                </c:pt>
                <c:pt idx="6">
                  <c:v>#N/A</c:v>
                </c:pt>
                <c:pt idx="7">
                  <c:v>0.55000000000000004</c:v>
                </c:pt>
                <c:pt idx="8">
                  <c:v>#N/A</c:v>
                </c:pt>
                <c:pt idx="9">
                  <c:v>0.3</c:v>
                </c:pt>
              </c:numCache>
            </c:numRef>
          </c:val>
          <c:extLst>
            <c:ext xmlns:c16="http://schemas.microsoft.com/office/drawing/2014/chart" uri="{C3380CC4-5D6E-409C-BE32-E72D297353CC}">
              <c16:uniqueId val="{00000004-7662-4E5B-933E-6A9E3641C70C}"/>
            </c:ext>
          </c:extLst>
        </c:ser>
        <c:ser>
          <c:idx val="5"/>
          <c:order val="5"/>
          <c:tx>
            <c:strRef>
              <c:f>データシート!$A$32</c:f>
              <c:strCache>
                <c:ptCount val="1"/>
                <c:pt idx="0">
                  <c:v>苓北町下水道特別会計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0.06</c:v>
                </c:pt>
                <c:pt idx="4">
                  <c:v>#N/A</c:v>
                </c:pt>
                <c:pt idx="5">
                  <c:v>0.28999999999999998</c:v>
                </c:pt>
                <c:pt idx="6">
                  <c:v>#N/A</c:v>
                </c:pt>
                <c:pt idx="7">
                  <c:v>0.16</c:v>
                </c:pt>
                <c:pt idx="8">
                  <c:v>#N/A</c:v>
                </c:pt>
                <c:pt idx="9">
                  <c:v>0.32</c:v>
                </c:pt>
              </c:numCache>
            </c:numRef>
          </c:val>
          <c:extLst>
            <c:ext xmlns:c16="http://schemas.microsoft.com/office/drawing/2014/chart" uri="{C3380CC4-5D6E-409C-BE32-E72D297353CC}">
              <c16:uniqueId val="{00000005-7662-4E5B-933E-6A9E3641C70C}"/>
            </c:ext>
          </c:extLst>
        </c:ser>
        <c:ser>
          <c:idx val="6"/>
          <c:order val="6"/>
          <c:tx>
            <c:strRef>
              <c:f>データシート!$A$33</c:f>
              <c:strCache>
                <c:ptCount val="1"/>
                <c:pt idx="0">
                  <c:v>苓北町宅地造成事業特別会計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0.64</c:v>
                </c:pt>
                <c:pt idx="4">
                  <c:v>#N/A</c:v>
                </c:pt>
                <c:pt idx="5">
                  <c:v>0.48</c:v>
                </c:pt>
                <c:pt idx="6">
                  <c:v>#N/A</c:v>
                </c:pt>
                <c:pt idx="7">
                  <c:v>0.49</c:v>
                </c:pt>
                <c:pt idx="8">
                  <c:v>#N/A</c:v>
                </c:pt>
                <c:pt idx="9">
                  <c:v>0.73</c:v>
                </c:pt>
              </c:numCache>
            </c:numRef>
          </c:val>
          <c:extLst>
            <c:ext xmlns:c16="http://schemas.microsoft.com/office/drawing/2014/chart" uri="{C3380CC4-5D6E-409C-BE32-E72D297353CC}">
              <c16:uniqueId val="{00000006-7662-4E5B-933E-6A9E3641C70C}"/>
            </c:ext>
          </c:extLst>
        </c:ser>
        <c:ser>
          <c:idx val="7"/>
          <c:order val="7"/>
          <c:tx>
            <c:strRef>
              <c:f>データシート!$A$34</c:f>
              <c:strCache>
                <c:ptCount val="1"/>
                <c:pt idx="0">
                  <c:v>苓北町介護保険特別会計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0.13</c:v>
                </c:pt>
                <c:pt idx="2">
                  <c:v>#N/A</c:v>
                </c:pt>
                <c:pt idx="3">
                  <c:v>0.12</c:v>
                </c:pt>
                <c:pt idx="4">
                  <c:v>#N/A</c:v>
                </c:pt>
                <c:pt idx="5">
                  <c:v>0.24</c:v>
                </c:pt>
                <c:pt idx="6">
                  <c:v>#N/A</c:v>
                </c:pt>
                <c:pt idx="7">
                  <c:v>0.9</c:v>
                </c:pt>
                <c:pt idx="8">
                  <c:v>#N/A</c:v>
                </c:pt>
                <c:pt idx="9">
                  <c:v>0.76</c:v>
                </c:pt>
              </c:numCache>
            </c:numRef>
          </c:val>
          <c:extLst>
            <c:ext xmlns:c16="http://schemas.microsoft.com/office/drawing/2014/chart" uri="{C3380CC4-5D6E-409C-BE32-E72D297353CC}">
              <c16:uniqueId val="{00000007-7662-4E5B-933E-6A9E3641C70C}"/>
            </c:ext>
          </c:extLst>
        </c:ser>
        <c:ser>
          <c:idx val="8"/>
          <c:order val="8"/>
          <c:tx>
            <c:strRef>
              <c:f>データシート!$A$35</c:f>
              <c:strCache>
                <c:ptCount val="1"/>
                <c:pt idx="0">
                  <c:v>苓北町水道特別会計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0.39</c:v>
                </c:pt>
                <c:pt idx="2">
                  <c:v>#N/A</c:v>
                </c:pt>
                <c:pt idx="3">
                  <c:v>0.38</c:v>
                </c:pt>
                <c:pt idx="4">
                  <c:v>#N/A</c:v>
                </c:pt>
                <c:pt idx="5">
                  <c:v>0.49</c:v>
                </c:pt>
                <c:pt idx="6">
                  <c:v>#N/A</c:v>
                </c:pt>
                <c:pt idx="7">
                  <c:v>0.28999999999999998</c:v>
                </c:pt>
                <c:pt idx="8">
                  <c:v>#N/A</c:v>
                </c:pt>
                <c:pt idx="9">
                  <c:v>2.17</c:v>
                </c:pt>
              </c:numCache>
            </c:numRef>
          </c:val>
          <c:extLst>
            <c:ext xmlns:c16="http://schemas.microsoft.com/office/drawing/2014/chart" uri="{C3380CC4-5D6E-409C-BE32-E72D297353CC}">
              <c16:uniqueId val="{00000008-7662-4E5B-933E-6A9E3641C7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c:v>
                </c:pt>
                <c:pt idx="2">
                  <c:v>#N/A</c:v>
                </c:pt>
                <c:pt idx="3">
                  <c:v>3.47</c:v>
                </c:pt>
                <c:pt idx="4">
                  <c:v>#N/A</c:v>
                </c:pt>
                <c:pt idx="5">
                  <c:v>4.1399999999999997</c:v>
                </c:pt>
                <c:pt idx="6">
                  <c:v>#N/A</c:v>
                </c:pt>
                <c:pt idx="7">
                  <c:v>7.8</c:v>
                </c:pt>
                <c:pt idx="8">
                  <c:v>#N/A</c:v>
                </c:pt>
                <c:pt idx="9">
                  <c:v>5.82</c:v>
                </c:pt>
              </c:numCache>
            </c:numRef>
          </c:val>
          <c:extLst>
            <c:ext xmlns:c16="http://schemas.microsoft.com/office/drawing/2014/chart" uri="{C3380CC4-5D6E-409C-BE32-E72D297353CC}">
              <c16:uniqueId val="{00000009-7662-4E5B-933E-6A9E3641C7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632</c:v>
                </c:pt>
                <c:pt idx="5">
                  <c:v>634</c:v>
                </c:pt>
                <c:pt idx="8">
                  <c:v>619</c:v>
                </c:pt>
                <c:pt idx="11">
                  <c:v>587</c:v>
                </c:pt>
                <c:pt idx="14">
                  <c:v>564</c:v>
                </c:pt>
              </c:numCache>
            </c:numRef>
          </c:val>
          <c:extLst>
            <c:ext xmlns:c16="http://schemas.microsoft.com/office/drawing/2014/chart" uri="{C3380CC4-5D6E-409C-BE32-E72D297353CC}">
              <c16:uniqueId val="{00000000-018F-4AA4-B041-C07F288C41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8F-4AA4-B041-C07F288C41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8F-4AA4-B041-C07F288C41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8F-4AA4-B041-C07F288C41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261</c:v>
                </c:pt>
                <c:pt idx="3">
                  <c:v>234</c:v>
                </c:pt>
                <c:pt idx="6">
                  <c:v>247</c:v>
                </c:pt>
                <c:pt idx="9">
                  <c:v>255</c:v>
                </c:pt>
                <c:pt idx="12">
                  <c:v>262</c:v>
                </c:pt>
              </c:numCache>
            </c:numRef>
          </c:val>
          <c:extLst>
            <c:ext xmlns:c16="http://schemas.microsoft.com/office/drawing/2014/chart" uri="{C3380CC4-5D6E-409C-BE32-E72D297353CC}">
              <c16:uniqueId val="{00000004-018F-4AA4-B041-C07F288C41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8F-4AA4-B041-C07F288C41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8F-4AA4-B041-C07F288C41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758</c:v>
                </c:pt>
                <c:pt idx="3">
                  <c:v>760</c:v>
                </c:pt>
                <c:pt idx="6">
                  <c:v>730</c:v>
                </c:pt>
                <c:pt idx="9">
                  <c:v>720</c:v>
                </c:pt>
                <c:pt idx="12">
                  <c:v>687</c:v>
                </c:pt>
              </c:numCache>
            </c:numRef>
          </c:val>
          <c:extLst>
            <c:ext xmlns:c16="http://schemas.microsoft.com/office/drawing/2014/chart" uri="{C3380CC4-5D6E-409C-BE32-E72D297353CC}">
              <c16:uniqueId val="{00000007-018F-4AA4-B041-C07F288C41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387</c:v>
                </c:pt>
                <c:pt idx="2">
                  <c:v>#N/A</c:v>
                </c:pt>
                <c:pt idx="3">
                  <c:v>#N/A</c:v>
                </c:pt>
                <c:pt idx="4">
                  <c:v>360</c:v>
                </c:pt>
                <c:pt idx="5">
                  <c:v>#N/A</c:v>
                </c:pt>
                <c:pt idx="6">
                  <c:v>#N/A</c:v>
                </c:pt>
                <c:pt idx="7">
                  <c:v>358</c:v>
                </c:pt>
                <c:pt idx="8">
                  <c:v>#N/A</c:v>
                </c:pt>
                <c:pt idx="9">
                  <c:v>#N/A</c:v>
                </c:pt>
                <c:pt idx="10">
                  <c:v>388</c:v>
                </c:pt>
                <c:pt idx="11">
                  <c:v>#N/A</c:v>
                </c:pt>
                <c:pt idx="12">
                  <c:v>#N/A</c:v>
                </c:pt>
                <c:pt idx="13">
                  <c:v>385</c:v>
                </c:pt>
                <c:pt idx="14">
                  <c:v>#N/A</c:v>
                </c:pt>
              </c:numCache>
            </c:numRef>
          </c:val>
          <c:smooth val="0"/>
          <c:extLst>
            <c:ext xmlns:c16="http://schemas.microsoft.com/office/drawing/2014/chart" uri="{C3380CC4-5D6E-409C-BE32-E72D297353CC}">
              <c16:uniqueId val="{00000008-018F-4AA4-B041-C07F288C41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6315</c:v>
                </c:pt>
                <c:pt idx="5">
                  <c:v>6032</c:v>
                </c:pt>
                <c:pt idx="8">
                  <c:v>5753</c:v>
                </c:pt>
                <c:pt idx="11">
                  <c:v>5607</c:v>
                </c:pt>
                <c:pt idx="14">
                  <c:v>5364</c:v>
                </c:pt>
              </c:numCache>
            </c:numRef>
          </c:val>
          <c:extLst>
            <c:ext xmlns:c16="http://schemas.microsoft.com/office/drawing/2014/chart" uri="{C3380CC4-5D6E-409C-BE32-E72D297353CC}">
              <c16:uniqueId val="{00000000-BAC7-4F79-A13D-B118A72F5D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BAC7-4F79-A13D-B118A72F5D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1084</c:v>
                </c:pt>
                <c:pt idx="5">
                  <c:v>1348</c:v>
                </c:pt>
                <c:pt idx="8">
                  <c:v>1829</c:v>
                </c:pt>
                <c:pt idx="11">
                  <c:v>2103</c:v>
                </c:pt>
                <c:pt idx="14">
                  <c:v>2488</c:v>
                </c:pt>
              </c:numCache>
            </c:numRef>
          </c:val>
          <c:extLst>
            <c:ext xmlns:c16="http://schemas.microsoft.com/office/drawing/2014/chart" uri="{C3380CC4-5D6E-409C-BE32-E72D297353CC}">
              <c16:uniqueId val="{00000002-BAC7-4F79-A13D-B118A72F5D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C7-4F79-A13D-B118A72F5D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C7-4F79-A13D-B118A72F5D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C7-4F79-A13D-B118A72F5D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805</c:v>
                </c:pt>
                <c:pt idx="3">
                  <c:v>690</c:v>
                </c:pt>
                <c:pt idx="6">
                  <c:v>574</c:v>
                </c:pt>
                <c:pt idx="9">
                  <c:v>562</c:v>
                </c:pt>
                <c:pt idx="12">
                  <c:v>676</c:v>
                </c:pt>
              </c:numCache>
            </c:numRef>
          </c:val>
          <c:extLst>
            <c:ext xmlns:c16="http://schemas.microsoft.com/office/drawing/2014/chart" uri="{C3380CC4-5D6E-409C-BE32-E72D297353CC}">
              <c16:uniqueId val="{00000006-BAC7-4F79-A13D-B118A72F5D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AC7-4F79-A13D-B118A72F5D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2374</c:v>
                </c:pt>
                <c:pt idx="3">
                  <c:v>2183</c:v>
                </c:pt>
                <c:pt idx="6">
                  <c:v>1996</c:v>
                </c:pt>
                <c:pt idx="9">
                  <c:v>1824</c:v>
                </c:pt>
                <c:pt idx="12">
                  <c:v>1740</c:v>
                </c:pt>
              </c:numCache>
            </c:numRef>
          </c:val>
          <c:extLst>
            <c:ext xmlns:c16="http://schemas.microsoft.com/office/drawing/2014/chart" uri="{C3380CC4-5D6E-409C-BE32-E72D297353CC}">
              <c16:uniqueId val="{00000008-BAC7-4F79-A13D-B118A72F5D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C7-4F79-A13D-B118A72F5D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7113</c:v>
                </c:pt>
                <c:pt idx="3">
                  <c:v>6881</c:v>
                </c:pt>
                <c:pt idx="6">
                  <c:v>6535</c:v>
                </c:pt>
                <c:pt idx="9">
                  <c:v>6283</c:v>
                </c:pt>
                <c:pt idx="12">
                  <c:v>5975</c:v>
                </c:pt>
              </c:numCache>
            </c:numRef>
          </c:val>
          <c:extLst>
            <c:ext xmlns:c16="http://schemas.microsoft.com/office/drawing/2014/chart" uri="{C3380CC4-5D6E-409C-BE32-E72D297353CC}">
              <c16:uniqueId val="{0000000A-BAC7-4F79-A13D-B118A72F5D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2890</c:v>
                </c:pt>
                <c:pt idx="2">
                  <c:v>#N/A</c:v>
                </c:pt>
                <c:pt idx="3">
                  <c:v>#N/A</c:v>
                </c:pt>
                <c:pt idx="4">
                  <c:v>2374</c:v>
                </c:pt>
                <c:pt idx="5">
                  <c:v>#N/A</c:v>
                </c:pt>
                <c:pt idx="6">
                  <c:v>#N/A</c:v>
                </c:pt>
                <c:pt idx="7">
                  <c:v>1524</c:v>
                </c:pt>
                <c:pt idx="8">
                  <c:v>#N/A</c:v>
                </c:pt>
                <c:pt idx="9">
                  <c:v>#N/A</c:v>
                </c:pt>
                <c:pt idx="10">
                  <c:v>958</c:v>
                </c:pt>
                <c:pt idx="11">
                  <c:v>#N/A</c:v>
                </c:pt>
                <c:pt idx="12">
                  <c:v>#N/A</c:v>
                </c:pt>
                <c:pt idx="13">
                  <c:v>540</c:v>
                </c:pt>
                <c:pt idx="14">
                  <c:v>#N/A</c:v>
                </c:pt>
              </c:numCache>
            </c:numRef>
          </c:val>
          <c:smooth val="0"/>
          <c:extLst>
            <c:ext xmlns:c16="http://schemas.microsoft.com/office/drawing/2014/chart" uri="{C3380CC4-5D6E-409C-BE32-E72D297353CC}">
              <c16:uniqueId val="{0000000B-BAC7-4F79-A13D-B118A72F5D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1174</c:v>
                </c:pt>
                <c:pt idx="1">
                  <c:v>1336</c:v>
                </c:pt>
                <c:pt idx="2">
                  <c:v>1544</c:v>
                </c:pt>
              </c:numCache>
            </c:numRef>
          </c:val>
          <c:extLst>
            <c:ext xmlns:c16="http://schemas.microsoft.com/office/drawing/2014/chart" uri="{C3380CC4-5D6E-409C-BE32-E72D297353CC}">
              <c16:uniqueId val="{00000000-FEF3-4D0C-A51B-32D3D0035F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234</c:v>
                </c:pt>
                <c:pt idx="1">
                  <c:v>294</c:v>
                </c:pt>
                <c:pt idx="2">
                  <c:v>356</c:v>
                </c:pt>
              </c:numCache>
            </c:numRef>
          </c:val>
          <c:extLst>
            <c:ext xmlns:c16="http://schemas.microsoft.com/office/drawing/2014/chart" uri="{C3380CC4-5D6E-409C-BE32-E72D297353CC}">
              <c16:uniqueId val="{00000001-FEF3-4D0C-A51B-32D3D0035F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241</c:v>
                </c:pt>
                <c:pt idx="1">
                  <c:v>282</c:v>
                </c:pt>
                <c:pt idx="2">
                  <c:v>414</c:v>
                </c:pt>
              </c:numCache>
            </c:numRef>
          </c:val>
          <c:extLst>
            <c:ext xmlns:c16="http://schemas.microsoft.com/office/drawing/2014/chart" uri="{C3380CC4-5D6E-409C-BE32-E72D297353CC}">
              <c16:uniqueId val="{00000002-FEF3-4D0C-A51B-32D3D0035F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6,409
6,332
67.58
5,821,981
5,601,721
206,594
3,545,176
5,974,992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九州電力苓北発電所の立地により固定資産税等の税収があるため、財政力指数は０．４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となっており、類似団体平均や熊本県平均を上回っている。しかし、税収は減価の大きい償却資産が中心であり、年々減少（毎年０．０１～０．０３ずつ低下）する見込みである。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風力発電施設による税収増など、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今後も引き続き新たな財源の確保に向けた取組みに努めたい。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38805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1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11995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116417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本町の財政上の特徴として、扶助費、公債費、その他（繰出金）が類似団体平均と比較すると多くなっている。その状況を踏まえ、本年度の経常収支比率について、扶助費が前年度比０．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ポイント、公債費が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ピークを迎え減少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状態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、繰出金が△０．４ポイント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となった。また、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等の経常一般財源も減少したことにより経常収支比率が増加した。しかし、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中長期において天草広域連合新ごみ処理施設整備事業に係る負担金や義務教育学校施設整備等の計画が控えているため、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引き続き町振興計画に沿った地方債残高の縮減に取り組みたい。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62</xdr:row>
      <xdr:rowOff>72602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8239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139488</xdr:rowOff>
    </xdr:from>
    <xdr:to>
      <xdr:col>19</xdr:col>
      <xdr:colOff>133350</xdr:colOff>
      <xdr:row>62</xdr:row>
      <xdr:rowOff>52494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9793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139488</xdr:rowOff>
    </xdr:from>
    <xdr:to>
      <xdr:col>15</xdr:col>
      <xdr:colOff>82550</xdr:colOff>
      <xdr:row>62</xdr:row>
      <xdr:rowOff>144992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9793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53975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748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21802</xdr:rowOff>
    </xdr:from>
    <xdr:to>
      <xdr:col>23</xdr:col>
      <xdr:colOff>184150</xdr:colOff>
      <xdr:row>62</xdr:row>
      <xdr:rowOff>123402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38329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88688</xdr:rowOff>
    </xdr:from>
    <xdr:to>
      <xdr:col>15</xdr:col>
      <xdr:colOff>133350</xdr:colOff>
      <xdr:row>62</xdr:row>
      <xdr:rowOff>18838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94192</xdr:rowOff>
    </xdr:from>
    <xdr:to>
      <xdr:col>11</xdr:col>
      <xdr:colOff>82550</xdr:colOff>
      <xdr:row>63</xdr:row>
      <xdr:rowOff>24342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34519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低くなっているが、熊本県平均と比較すると高くなっている。人件費については、職員数は９４人→９４人であり前年度と比較して増減はないが、新規採用及び退職の関係により△０．３ポイントとなった。物件費については、物価高騰による委託料等の増により前年度比＋０．７ポイントとなった。今後もシステム更新等を含めた委託料は高い水準で推移していく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84175</xdr:rowOff>
    </xdr:from>
    <xdr:to>
      <xdr:col>23</xdr:col>
      <xdr:colOff>133350</xdr:colOff>
      <xdr:row>82</xdr:row>
      <xdr:rowOff>107212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3075"/>
          <a:ext cx="838200" cy="2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48371</xdr:rowOff>
    </xdr:from>
    <xdr:to>
      <xdr:col>19</xdr:col>
      <xdr:colOff>133350</xdr:colOff>
      <xdr:row>82</xdr:row>
      <xdr:rowOff>84175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7271"/>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47961</xdr:rowOff>
    </xdr:from>
    <xdr:to>
      <xdr:col>15</xdr:col>
      <xdr:colOff>82550</xdr:colOff>
      <xdr:row>82</xdr:row>
      <xdr:rowOff>48371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6861"/>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13539</xdr:rowOff>
    </xdr:from>
    <xdr:to>
      <xdr:col>11</xdr:col>
      <xdr:colOff>31750</xdr:colOff>
      <xdr:row>82</xdr:row>
      <xdr:rowOff>47961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2439"/>
          <a:ext cx="8890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56412</xdr:rowOff>
    </xdr:from>
    <xdr:to>
      <xdr:col>23</xdr:col>
      <xdr:colOff>184150</xdr:colOff>
      <xdr:row>82</xdr:row>
      <xdr:rowOff>158012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72939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33375</xdr:rowOff>
    </xdr:from>
    <xdr:to>
      <xdr:col>19</xdr:col>
      <xdr:colOff>184150</xdr:colOff>
      <xdr:row>82</xdr:row>
      <xdr:rowOff>134975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145152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1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169021</xdr:rowOff>
    </xdr:from>
    <xdr:to>
      <xdr:col>15</xdr:col>
      <xdr:colOff>133350</xdr:colOff>
      <xdr:row>82</xdr:row>
      <xdr:rowOff>99171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109348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168611</xdr:rowOff>
    </xdr:from>
    <xdr:to>
      <xdr:col>11</xdr:col>
      <xdr:colOff>82550</xdr:colOff>
      <xdr:row>82</xdr:row>
      <xdr:rowOff>98761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108938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134189</xdr:rowOff>
    </xdr:from>
    <xdr:to>
      <xdr:col>7</xdr:col>
      <xdr:colOff>31750</xdr:colOff>
      <xdr:row>82</xdr:row>
      <xdr:rowOff>64339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74516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町村平均と比較すると上回っている状況である。要因は、勤続年数の長い職員の増加などによる職員構成の変動が考えられる。今後の見込みとして、欠員不補充等の状況によっては、低下することも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6120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79527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79527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726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56545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類似団体平均と比較すると下回っているが、熊本県平均と比較すると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また、人口も毎年２００人程度減少しており、今後も人口千人当たりの職員数は増加していく見込みであるが、欠員不補充等の状況によっては、低下することも考えられる。引き続き住民サービスの低下を招くことがないよう、定員管理計画に沿って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121793</xdr:rowOff>
    </xdr:from>
    <xdr:to>
      <xdr:col>81</xdr:col>
      <xdr:colOff>44450</xdr:colOff>
      <xdr:row>61</xdr:row>
      <xdr:rowOff>146727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80243"/>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70316</xdr:rowOff>
    </xdr:from>
    <xdr:to>
      <xdr:col>77</xdr:col>
      <xdr:colOff>44450</xdr:colOff>
      <xdr:row>61</xdr:row>
      <xdr:rowOff>121793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28766"/>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41359</xdr:rowOff>
    </xdr:from>
    <xdr:to>
      <xdr:col>72</xdr:col>
      <xdr:colOff>203200</xdr:colOff>
      <xdr:row>61</xdr:row>
      <xdr:rowOff>70316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980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158919</xdr:rowOff>
    </xdr:from>
    <xdr:to>
      <xdr:col>68</xdr:col>
      <xdr:colOff>152400</xdr:colOff>
      <xdr:row>61</xdr:row>
      <xdr:rowOff>41359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45919"/>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95927</xdr:rowOff>
    </xdr:from>
    <xdr:to>
      <xdr:col>81</xdr:col>
      <xdr:colOff>95250</xdr:colOff>
      <xdr:row>62</xdr:row>
      <xdr:rowOff>26077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112454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70993</xdr:rowOff>
    </xdr:from>
    <xdr:to>
      <xdr:col>77</xdr:col>
      <xdr:colOff>95250</xdr:colOff>
      <xdr:row>62</xdr:row>
      <xdr:rowOff>1143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11320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19516</xdr:rowOff>
    </xdr:from>
    <xdr:to>
      <xdr:col>73</xdr:col>
      <xdr:colOff>44450</xdr:colOff>
      <xdr:row>61</xdr:row>
      <xdr:rowOff>121116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131293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162009</xdr:rowOff>
    </xdr:from>
    <xdr:to>
      <xdr:col>68</xdr:col>
      <xdr:colOff>203200</xdr:colOff>
      <xdr:row>61</xdr:row>
      <xdr:rowOff>92159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102336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108119</xdr:rowOff>
    </xdr:from>
    <xdr:to>
      <xdr:col>64</xdr:col>
      <xdr:colOff>152400</xdr:colOff>
      <xdr:row>61</xdr:row>
      <xdr:rowOff>38269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48446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や熊本県平均と比較すると大きく上回っている。要因は、平成２３年度から緊急防災・減災事業や都市再生整備計画事業等の大型事業に積極的に取り組んできたことに伴う、元利償還金の増加によるもの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はピークを迎え減少傾向であるが、中長期において天草広域連合新ごみ処理施設整備事業に係る負担金や義務教育学校施設整備等の計画が控えているため、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選択と集中による新規事業の抑制に努め、充当可能な基金の確保を行っていく。また、引き続き町振興計画に沿った地方債残高の縮減に努める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95250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579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133858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579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133858</xdr:rowOff>
    </xdr:from>
    <xdr:to>
      <xdr:col>72</xdr:col>
      <xdr:colOff>203200</xdr:colOff>
      <xdr:row>44</xdr:row>
      <xdr:rowOff>10668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062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10668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5158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83058</xdr:rowOff>
    </xdr:from>
    <xdr:to>
      <xdr:col>73</xdr:col>
      <xdr:colOff>44450</xdr:colOff>
      <xdr:row>44</xdr:row>
      <xdr:rowOff>13208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169435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類似団体平均と比較して上回っている。要因は、平成２３年度から緊急防災・減災事業や都市再生整備計画事業等の大型事業に積極的に取り組んできたことに伴う、地方債残高の増加と基金の減少によるものであったが、近年は、選択と集中による新規事業の抑制に努めていることもあり減少傾向である。減少要因は、地方債元金償還により一般会計における地方債現在高が△３０８，４７０千円となったことに加え、地方債の償還額等に充当可能な基金の総額が＋３８４，２０５千円となったためと考えられる。今後も、財源確保と起債現在高の減少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12912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156439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58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12912</xdr:rowOff>
    </xdr:from>
    <xdr:to>
      <xdr:col>81</xdr:col>
      <xdr:colOff>133350</xdr:colOff>
      <xdr:row>21</xdr:row>
      <xdr:rowOff>12912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1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41557</xdr:rowOff>
    </xdr:from>
    <xdr:to>
      <xdr:col>81</xdr:col>
      <xdr:colOff>44450</xdr:colOff>
      <xdr:row>16</xdr:row>
      <xdr:rowOff>59125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613307"/>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59125</xdr:rowOff>
    </xdr:from>
    <xdr:to>
      <xdr:col>77</xdr:col>
      <xdr:colOff>44450</xdr:colOff>
      <xdr:row>17</xdr:row>
      <xdr:rowOff>116910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0232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116910</xdr:rowOff>
    </xdr:from>
    <xdr:to>
      <xdr:col>72</xdr:col>
      <xdr:colOff>203200</xdr:colOff>
      <xdr:row>20</xdr:row>
      <xdr:rowOff>62371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031560"/>
          <a:ext cx="889000" cy="45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62371</xdr:rowOff>
    </xdr:from>
    <xdr:to>
      <xdr:col>68</xdr:col>
      <xdr:colOff>152400</xdr:colOff>
      <xdr:row>22</xdr:row>
      <xdr:rowOff>41204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491371"/>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136596</xdr:rowOff>
    </xdr:from>
    <xdr:to>
      <xdr:col>68</xdr:col>
      <xdr:colOff>203200</xdr:colOff>
      <xdr:row>14</xdr:row>
      <xdr:rowOff>66746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76923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131233</xdr:rowOff>
    </xdr:from>
    <xdr:to>
      <xdr:col>64</xdr:col>
      <xdr:colOff>152400</xdr:colOff>
      <xdr:row>14</xdr:row>
      <xdr:rowOff>61383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71560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162207</xdr:rowOff>
    </xdr:from>
    <xdr:to>
      <xdr:col>81</xdr:col>
      <xdr:colOff>95250</xdr:colOff>
      <xdr:row>15</xdr:row>
      <xdr:rowOff>92357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134284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3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8325</xdr:rowOff>
    </xdr:from>
    <xdr:to>
      <xdr:col>77</xdr:col>
      <xdr:colOff>95250</xdr:colOff>
      <xdr:row>16</xdr:row>
      <xdr:rowOff>109925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94702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3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66110</xdr:rowOff>
    </xdr:from>
    <xdr:to>
      <xdr:col>73</xdr:col>
      <xdr:colOff>44450</xdr:colOff>
      <xdr:row>17</xdr:row>
      <xdr:rowOff>167710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152487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0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11571</xdr:rowOff>
    </xdr:from>
    <xdr:to>
      <xdr:col>68</xdr:col>
      <xdr:colOff>203200</xdr:colOff>
      <xdr:row>20</xdr:row>
      <xdr:rowOff>113171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97948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2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161854</xdr:rowOff>
    </xdr:from>
    <xdr:to>
      <xdr:col>64</xdr:col>
      <xdr:colOff>152400</xdr:colOff>
      <xdr:row>22</xdr:row>
      <xdr:rowOff>92004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7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76781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84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6,409
6,332
67.58
5,821,981
5,601,721
206,594
3,545,176
5,974,992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類似団体平均及び全国平均、熊本県平均と比較すると下回っている。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要因は、職員数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は９４人→９４人であり前年度と比較して増減はないが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今後の見込みとして、職員数は現状維持～微減であるが、昇級及び会計間の異動等の要因により変動する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及び全国平均、熊本県平均と比較すると下回っている。減少要因は、過疎対策事業債（ソフト分）の発行をしたためである。今後も、物価高騰による委託料等の増加や情報化推進に係るシステム関連委託料等の経費は増加していく見込みであり、引き続き業務効率化やコスト削減を推進し、物件費の抑制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90424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01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60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60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06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78249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xdr:rowOff>
    </xdr:from>
    <xdr:to>
      <xdr:col>69</xdr:col>
      <xdr:colOff>142875</xdr:colOff>
      <xdr:row>16</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123969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上回っている。減少要因は、保育所に入所している子どもの減少等や、過疎対策事業債（ソフト分）の発行をしたためである。現在、町の重要施策である少子化・子育て支援施策（医療費無償化・保育料無償化）に取り組んでおり扶助費は増加傾向となる見込み。</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234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091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及び全国平均、熊本県平均と比較すると大きく上回っている。要因は、各特別会計への繰出金によるものと考えられる。前年度と比べ△２６，０９３千円となった。今後も国保税・介護保険料・上下水道使用料金等の適正化を図るとともに、水道、下水道事業については、令和６年４月１日より法適用化されたので、更なる一般会計の負担軽減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04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07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及び全国平均、熊本県平均と比較すると下回っている。増加要因は、経費の増加に加え、固定資産税等による経常一般財源が減少したためである。今後は、天草広域連合新ごみ処理施設整備事業に係る負担金の増が見込まれる。また、航路を含む地域公共交通事業における維持経費等に係る補助金の増も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89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17272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及び全国平均、熊本県平均と比較すると上回っている。これは平成２３年度から実施した緊急防災・減災事業や都市再生整備計画事業等の大型事業に積極的に取り組んできたことに伴い、地方債残高が増加したためである。減少要因は、元利償還金が前年度比△３３，１７７千円となったためである。公債費は、ピークを迎え減少傾向であるが、中長期において天草広域連合新ごみ処理施設整備事業に係る負担金や義務教育学校施設整備等の計画が控えているため、借り入れの抑制を図りながら、減少させ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85089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524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676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142239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676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142239</xdr:rowOff>
    </xdr:from>
    <xdr:to>
      <xdr:col>11</xdr:col>
      <xdr:colOff>9525</xdr:colOff>
      <xdr:row>78</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43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91439</xdr:rowOff>
    </xdr:from>
    <xdr:to>
      <xdr:col>11</xdr:col>
      <xdr:colOff>60325</xdr:colOff>
      <xdr:row>78</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及び全国平均、熊本県平均と比較すると下回っており、前年度比＋１．４ポイントとなった。増加要因は、物件費及び扶助費の増加に加え、固定資産税等による経常一般財源が減少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77</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4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119380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88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88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20320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80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140970</xdr:rowOff>
    </xdr:from>
    <xdr:to>
      <xdr:col>65</xdr:col>
      <xdr:colOff>53975</xdr:colOff>
      <xdr:row>77</xdr:row>
      <xdr:rowOff>71120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81297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160810</xdr:rowOff>
    </xdr:from>
    <xdr:to>
      <xdr:col>29</xdr:col>
      <xdr:colOff>127000</xdr:colOff>
      <xdr:row>18</xdr:row>
      <xdr:rowOff>30386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3085"/>
          <a:ext cx="647700" cy="4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30386</xdr:rowOff>
    </xdr:from>
    <xdr:to>
      <xdr:col>26</xdr:col>
      <xdr:colOff>50800</xdr:colOff>
      <xdr:row>18</xdr:row>
      <xdr:rowOff>83246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4111"/>
          <a:ext cx="698500" cy="5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83246</xdr:rowOff>
    </xdr:from>
    <xdr:to>
      <xdr:col>22</xdr:col>
      <xdr:colOff>114300</xdr:colOff>
      <xdr:row>18</xdr:row>
      <xdr:rowOff>148123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6971"/>
          <a:ext cx="698500" cy="6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148123</xdr:rowOff>
    </xdr:from>
    <xdr:to>
      <xdr:col>18</xdr:col>
      <xdr:colOff>177800</xdr:colOff>
      <xdr:row>18</xdr:row>
      <xdr:rowOff>148442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81848"/>
          <a:ext cx="698500" cy="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110010</xdr:rowOff>
    </xdr:from>
    <xdr:to>
      <xdr:col>29</xdr:col>
      <xdr:colOff>177800</xdr:colOff>
      <xdr:row>18</xdr:row>
      <xdr:rowOff>40160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82087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151036</xdr:rowOff>
    </xdr:from>
    <xdr:to>
      <xdr:col>26</xdr:col>
      <xdr:colOff>101600</xdr:colOff>
      <xdr:row>18</xdr:row>
      <xdr:rowOff>81186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65963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9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32446</xdr:rowOff>
    </xdr:from>
    <xdr:to>
      <xdr:col>22</xdr:col>
      <xdr:colOff>165100</xdr:colOff>
      <xdr:row>18</xdr:row>
      <xdr:rowOff>134046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118823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97323</xdr:rowOff>
    </xdr:from>
    <xdr:to>
      <xdr:col>19</xdr:col>
      <xdr:colOff>38100</xdr:colOff>
      <xdr:row>19</xdr:row>
      <xdr:rowOff>27473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97643</xdr:rowOff>
    </xdr:from>
    <xdr:to>
      <xdr:col>15</xdr:col>
      <xdr:colOff>101600</xdr:colOff>
      <xdr:row>19</xdr:row>
      <xdr:rowOff>27793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19035</xdr:rowOff>
    </xdr:from>
    <xdr:to>
      <xdr:col>29</xdr:col>
      <xdr:colOff>127000</xdr:colOff>
      <xdr:row>35</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29385"/>
          <a:ext cx="647700" cy="1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37193</xdr:rowOff>
    </xdr:from>
    <xdr:to>
      <xdr:col>26</xdr:col>
      <xdr:colOff>50800</xdr:colOff>
      <xdr:row>35</xdr:row>
      <xdr:rowOff>136846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47543"/>
          <a:ext cx="698500" cy="99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136846</xdr:rowOff>
    </xdr:from>
    <xdr:to>
      <xdr:col>22</xdr:col>
      <xdr:colOff>114300</xdr:colOff>
      <xdr:row>35</xdr:row>
      <xdr:rowOff>157616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47196"/>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113235</xdr:rowOff>
    </xdr:from>
    <xdr:to>
      <xdr:col>18</xdr:col>
      <xdr:colOff>177800</xdr:colOff>
      <xdr:row>35</xdr:row>
      <xdr:rowOff>157616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23585"/>
          <a:ext cx="698500" cy="44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311135</xdr:rowOff>
    </xdr:from>
    <xdr:to>
      <xdr:col>29</xdr:col>
      <xdr:colOff>177800</xdr:colOff>
      <xdr:row>35</xdr:row>
      <xdr:rowOff>69835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7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156213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329293</xdr:rowOff>
    </xdr:from>
    <xdr:to>
      <xdr:col>26</xdr:col>
      <xdr:colOff>101600</xdr:colOff>
      <xdr:row>35</xdr:row>
      <xdr:rowOff>87993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9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98170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6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86046</xdr:rowOff>
    </xdr:from>
    <xdr:to>
      <xdr:col>22</xdr:col>
      <xdr:colOff>165100</xdr:colOff>
      <xdr:row>35</xdr:row>
      <xdr:rowOff>187646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96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197823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6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106816</xdr:rowOff>
    </xdr:from>
    <xdr:to>
      <xdr:col>19</xdr:col>
      <xdr:colOff>38100</xdr:colOff>
      <xdr:row>35</xdr:row>
      <xdr:rowOff>208416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1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218593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8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62435</xdr:rowOff>
    </xdr:from>
    <xdr:to>
      <xdr:col>15</xdr:col>
      <xdr:colOff>101600</xdr:colOff>
      <xdr:row>35</xdr:row>
      <xdr:rowOff>164035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7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174212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4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6,409
6,332
67.58
5,821,981
5,601,721
206,594
3,545,176
5,974,992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133284</xdr:rowOff>
    </xdr:from>
    <xdr:to>
      <xdr:col>24</xdr:col>
      <xdr:colOff>63500</xdr:colOff>
      <xdr:row>35</xdr:row>
      <xdr:rowOff>139708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34034"/>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133284</xdr:rowOff>
    </xdr:from>
    <xdr:to>
      <xdr:col>19</xdr:col>
      <xdr:colOff>177800</xdr:colOff>
      <xdr:row>35</xdr:row>
      <xdr:rowOff>144554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4034"/>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144554</xdr:rowOff>
    </xdr:from>
    <xdr:to>
      <xdr:col>15</xdr:col>
      <xdr:colOff>50800</xdr:colOff>
      <xdr:row>36</xdr:row>
      <xdr:rowOff>48032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5304"/>
          <a:ext cx="889000" cy="7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48032</xdr:rowOff>
    </xdr:from>
    <xdr:to>
      <xdr:col>10</xdr:col>
      <xdr:colOff>114300</xdr:colOff>
      <xdr:row>36</xdr:row>
      <xdr:rowOff>66815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0232"/>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88908</xdr:rowOff>
    </xdr:from>
    <xdr:to>
      <xdr:col>24</xdr:col>
      <xdr:colOff>114300</xdr:colOff>
      <xdr:row>36</xdr:row>
      <xdr:rowOff>19058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67335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82484</xdr:rowOff>
    </xdr:from>
    <xdr:to>
      <xdr:col>20</xdr:col>
      <xdr:colOff>38100</xdr:colOff>
      <xdr:row>36</xdr:row>
      <xdr:rowOff>12634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3761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7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93754</xdr:rowOff>
    </xdr:from>
    <xdr:to>
      <xdr:col>15</xdr:col>
      <xdr:colOff>101600</xdr:colOff>
      <xdr:row>36</xdr:row>
      <xdr:rowOff>23904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8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168682</xdr:rowOff>
    </xdr:from>
    <xdr:to>
      <xdr:col>10</xdr:col>
      <xdr:colOff>165100</xdr:colOff>
      <xdr:row>36</xdr:row>
      <xdr:rowOff>98832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89959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6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16015</xdr:rowOff>
    </xdr:from>
    <xdr:to>
      <xdr:col>6</xdr:col>
      <xdr:colOff>38100</xdr:colOff>
      <xdr:row>36</xdr:row>
      <xdr:rowOff>117615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108742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57903</xdr:rowOff>
    </xdr:from>
    <xdr:to>
      <xdr:col>24</xdr:col>
      <xdr:colOff>63500</xdr:colOff>
      <xdr:row>58</xdr:row>
      <xdr:rowOff>80152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02003"/>
          <a:ext cx="8382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80152</xdr:rowOff>
    </xdr:from>
    <xdr:to>
      <xdr:col>19</xdr:col>
      <xdr:colOff>177800</xdr:colOff>
      <xdr:row>58</xdr:row>
      <xdr:rowOff>120485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24252"/>
          <a:ext cx="889000" cy="4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107433</xdr:rowOff>
    </xdr:from>
    <xdr:to>
      <xdr:col>15</xdr:col>
      <xdr:colOff>50800</xdr:colOff>
      <xdr:row>58</xdr:row>
      <xdr:rowOff>120485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51533"/>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107433</xdr:rowOff>
    </xdr:from>
    <xdr:to>
      <xdr:col>10</xdr:col>
      <xdr:colOff>114300</xdr:colOff>
      <xdr:row>58</xdr:row>
      <xdr:rowOff>135737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1533"/>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7103</xdr:rowOff>
    </xdr:from>
    <xdr:to>
      <xdr:col>24</xdr:col>
      <xdr:colOff>114300</xdr:colOff>
      <xdr:row>58</xdr:row>
      <xdr:rowOff>108703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122799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29352</xdr:rowOff>
    </xdr:from>
    <xdr:to>
      <xdr:col>20</xdr:col>
      <xdr:colOff>38100</xdr:colOff>
      <xdr:row>58</xdr:row>
      <xdr:rowOff>130952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122079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6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69685</xdr:rowOff>
    </xdr:from>
    <xdr:to>
      <xdr:col>15</xdr:col>
      <xdr:colOff>101600</xdr:colOff>
      <xdr:row>58</xdr:row>
      <xdr:rowOff>171285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162412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56633</xdr:rowOff>
    </xdr:from>
    <xdr:to>
      <xdr:col>10</xdr:col>
      <xdr:colOff>165100</xdr:colOff>
      <xdr:row>58</xdr:row>
      <xdr:rowOff>158233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149360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9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84937</xdr:rowOff>
    </xdr:from>
    <xdr:to>
      <xdr:col>6</xdr:col>
      <xdr:colOff>38100</xdr:colOff>
      <xdr:row>59</xdr:row>
      <xdr:rowOff>15087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6214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2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73216</xdr:rowOff>
    </xdr:from>
    <xdr:to>
      <xdr:col>24</xdr:col>
      <xdr:colOff>63500</xdr:colOff>
      <xdr:row>77</xdr:row>
      <xdr:rowOff>122917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74866"/>
          <a:ext cx="8382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65824</xdr:rowOff>
    </xdr:from>
    <xdr:to>
      <xdr:col>19</xdr:col>
      <xdr:colOff>177800</xdr:colOff>
      <xdr:row>77</xdr:row>
      <xdr:rowOff>73216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6747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62985</xdr:rowOff>
    </xdr:from>
    <xdr:to>
      <xdr:col>15</xdr:col>
      <xdr:colOff>50800</xdr:colOff>
      <xdr:row>77</xdr:row>
      <xdr:rowOff>65824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264635"/>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62985</xdr:rowOff>
    </xdr:from>
    <xdr:to>
      <xdr:col>10</xdr:col>
      <xdr:colOff>114300</xdr:colOff>
      <xdr:row>77</xdr:row>
      <xdr:rowOff>162998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6463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72117</xdr:rowOff>
    </xdr:from>
    <xdr:to>
      <xdr:col>24</xdr:col>
      <xdr:colOff>114300</xdr:colOff>
      <xdr:row>78</xdr:row>
      <xdr:rowOff>2267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94994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22416</xdr:rowOff>
    </xdr:from>
    <xdr:to>
      <xdr:col>20</xdr:col>
      <xdr:colOff>38100</xdr:colOff>
      <xdr:row>77</xdr:row>
      <xdr:rowOff>124016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140543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15024</xdr:rowOff>
    </xdr:from>
    <xdr:to>
      <xdr:col>15</xdr:col>
      <xdr:colOff>101600</xdr:colOff>
      <xdr:row>77</xdr:row>
      <xdr:rowOff>116624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133151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12185</xdr:rowOff>
    </xdr:from>
    <xdr:to>
      <xdr:col>10</xdr:col>
      <xdr:colOff>165100</xdr:colOff>
      <xdr:row>77</xdr:row>
      <xdr:rowOff>113785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130312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112198</xdr:rowOff>
    </xdr:from>
    <xdr:to>
      <xdr:col>6</xdr:col>
      <xdr:colOff>38100</xdr:colOff>
      <xdr:row>78</xdr:row>
      <xdr:rowOff>42348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58875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92032</xdr:rowOff>
    </xdr:from>
    <xdr:to>
      <xdr:col>24</xdr:col>
      <xdr:colOff>63500</xdr:colOff>
      <xdr:row>95</xdr:row>
      <xdr:rowOff>60010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36882"/>
          <a:ext cx="838200" cy="3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158262</xdr:rowOff>
    </xdr:from>
    <xdr:to>
      <xdr:col>19</xdr:col>
      <xdr:colOff>177800</xdr:colOff>
      <xdr:row>95</xdr:row>
      <xdr:rowOff>60010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103112"/>
          <a:ext cx="889000" cy="2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158262</xdr:rowOff>
    </xdr:from>
    <xdr:to>
      <xdr:col>15</xdr:col>
      <xdr:colOff>50800</xdr:colOff>
      <xdr:row>95</xdr:row>
      <xdr:rowOff>97062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03112"/>
          <a:ext cx="889000" cy="28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79395</xdr:rowOff>
    </xdr:from>
    <xdr:to>
      <xdr:col>10</xdr:col>
      <xdr:colOff>114300</xdr:colOff>
      <xdr:row>95</xdr:row>
      <xdr:rowOff>97062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67145"/>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41232</xdr:rowOff>
    </xdr:from>
    <xdr:to>
      <xdr:col>24</xdr:col>
      <xdr:colOff>114300</xdr:colOff>
      <xdr:row>93</xdr:row>
      <xdr:rowOff>142832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64109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3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9210</xdr:rowOff>
    </xdr:from>
    <xdr:to>
      <xdr:col>20</xdr:col>
      <xdr:colOff>38100</xdr:colOff>
      <xdr:row>95</xdr:row>
      <xdr:rowOff>110810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127337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7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107462</xdr:rowOff>
    </xdr:from>
    <xdr:to>
      <xdr:col>15</xdr:col>
      <xdr:colOff>101600</xdr:colOff>
      <xdr:row>94</xdr:row>
      <xdr:rowOff>37612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54139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82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46262</xdr:rowOff>
    </xdr:from>
    <xdr:to>
      <xdr:col>10</xdr:col>
      <xdr:colOff>165100</xdr:colOff>
      <xdr:row>95</xdr:row>
      <xdr:rowOff>147862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164389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0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28595</xdr:rowOff>
    </xdr:from>
    <xdr:to>
      <xdr:col>6</xdr:col>
      <xdr:colOff>38100</xdr:colOff>
      <xdr:row>95</xdr:row>
      <xdr:rowOff>130195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146722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09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60160</xdr:rowOff>
    </xdr:from>
    <xdr:to>
      <xdr:col>55</xdr:col>
      <xdr:colOff>0</xdr:colOff>
      <xdr:row>37</xdr:row>
      <xdr:rowOff>67168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03810"/>
          <a:ext cx="838200" cy="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60160</xdr:rowOff>
    </xdr:from>
    <xdr:to>
      <xdr:col>50</xdr:col>
      <xdr:colOff>114300</xdr:colOff>
      <xdr:row>37</xdr:row>
      <xdr:rowOff>156626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03810"/>
          <a:ext cx="889000" cy="9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165391</xdr:rowOff>
    </xdr:from>
    <xdr:to>
      <xdr:col>45</xdr:col>
      <xdr:colOff>177800</xdr:colOff>
      <xdr:row>37</xdr:row>
      <xdr:rowOff>156626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66141"/>
          <a:ext cx="889000" cy="33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165391</xdr:rowOff>
    </xdr:from>
    <xdr:to>
      <xdr:col>41</xdr:col>
      <xdr:colOff>50800</xdr:colOff>
      <xdr:row>38</xdr:row>
      <xdr:rowOff>50739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66141"/>
          <a:ext cx="889000" cy="39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16368</xdr:rowOff>
    </xdr:from>
    <xdr:to>
      <xdr:col>55</xdr:col>
      <xdr:colOff>50800</xdr:colOff>
      <xdr:row>37</xdr:row>
      <xdr:rowOff>117968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166245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9360</xdr:rowOff>
    </xdr:from>
    <xdr:to>
      <xdr:col>50</xdr:col>
      <xdr:colOff>165100</xdr:colOff>
      <xdr:row>37</xdr:row>
      <xdr:rowOff>110960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102087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4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105826</xdr:rowOff>
    </xdr:from>
    <xdr:to>
      <xdr:col>46</xdr:col>
      <xdr:colOff>38100</xdr:colOff>
      <xdr:row>38</xdr:row>
      <xdr:rowOff>35976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27103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4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114591</xdr:rowOff>
    </xdr:from>
    <xdr:to>
      <xdr:col>41</xdr:col>
      <xdr:colOff>101600</xdr:colOff>
      <xdr:row>36</xdr:row>
      <xdr:rowOff>44741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35868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0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171389</xdr:rowOff>
    </xdr:from>
    <xdr:to>
      <xdr:col>36</xdr:col>
      <xdr:colOff>165100</xdr:colOff>
      <xdr:row>38</xdr:row>
      <xdr:rowOff>101539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92666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110420</xdr:rowOff>
    </xdr:from>
    <xdr:to>
      <xdr:col>55</xdr:col>
      <xdr:colOff>0</xdr:colOff>
      <xdr:row>58</xdr:row>
      <xdr:rowOff>119037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54520"/>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110420</xdr:rowOff>
    </xdr:from>
    <xdr:to>
      <xdr:col>50</xdr:col>
      <xdr:colOff>114300</xdr:colOff>
      <xdr:row>58</xdr:row>
      <xdr:rowOff>120691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54520"/>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112931</xdr:rowOff>
    </xdr:from>
    <xdr:to>
      <xdr:col>45</xdr:col>
      <xdr:colOff>177800</xdr:colOff>
      <xdr:row>58</xdr:row>
      <xdr:rowOff>120691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7031"/>
          <a:ext cx="889000"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112931</xdr:rowOff>
    </xdr:from>
    <xdr:to>
      <xdr:col>41</xdr:col>
      <xdr:colOff>50800</xdr:colOff>
      <xdr:row>58</xdr:row>
      <xdr:rowOff>122074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5703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68237</xdr:rowOff>
    </xdr:from>
    <xdr:to>
      <xdr:col>55</xdr:col>
      <xdr:colOff>50800</xdr:colOff>
      <xdr:row>58</xdr:row>
      <xdr:rowOff>169837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59620</xdr:rowOff>
    </xdr:from>
    <xdr:to>
      <xdr:col>50</xdr:col>
      <xdr:colOff>165100</xdr:colOff>
      <xdr:row>58</xdr:row>
      <xdr:rowOff>161220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152347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69891</xdr:rowOff>
    </xdr:from>
    <xdr:to>
      <xdr:col>46</xdr:col>
      <xdr:colOff>38100</xdr:colOff>
      <xdr:row>59</xdr:row>
      <xdr:rowOff>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162618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62131</xdr:rowOff>
    </xdr:from>
    <xdr:to>
      <xdr:col>41</xdr:col>
      <xdr:colOff>101600</xdr:colOff>
      <xdr:row>58</xdr:row>
      <xdr:rowOff>163731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154858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71274</xdr:rowOff>
    </xdr:from>
    <xdr:to>
      <xdr:col>36</xdr:col>
      <xdr:colOff>165100</xdr:colOff>
      <xdr:row>59</xdr:row>
      <xdr:rowOff>1424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164001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133817</xdr:rowOff>
    </xdr:from>
    <xdr:to>
      <xdr:col>55</xdr:col>
      <xdr:colOff>0</xdr:colOff>
      <xdr:row>78</xdr:row>
      <xdr:rowOff>136934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6917"/>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130635</xdr:rowOff>
    </xdr:from>
    <xdr:to>
      <xdr:col>50</xdr:col>
      <xdr:colOff>114300</xdr:colOff>
      <xdr:row>78</xdr:row>
      <xdr:rowOff>133817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3735"/>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130635</xdr:rowOff>
    </xdr:from>
    <xdr:to>
      <xdr:col>45</xdr:col>
      <xdr:colOff>177800</xdr:colOff>
      <xdr:row>78</xdr:row>
      <xdr:rowOff>130818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373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128188</xdr:rowOff>
    </xdr:from>
    <xdr:to>
      <xdr:col>41</xdr:col>
      <xdr:colOff>50800</xdr:colOff>
      <xdr:row>78</xdr:row>
      <xdr:rowOff>130818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1288"/>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86134</xdr:rowOff>
    </xdr:from>
    <xdr:to>
      <xdr:col>55</xdr:col>
      <xdr:colOff>50800</xdr:colOff>
      <xdr:row>79</xdr:row>
      <xdr:rowOff>16284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83017</xdr:rowOff>
    </xdr:from>
    <xdr:to>
      <xdr:col>50</xdr:col>
      <xdr:colOff>165100</xdr:colOff>
      <xdr:row>79</xdr:row>
      <xdr:rowOff>13167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4294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79835</xdr:rowOff>
    </xdr:from>
    <xdr:to>
      <xdr:col>46</xdr:col>
      <xdr:colOff>38100</xdr:colOff>
      <xdr:row>79</xdr:row>
      <xdr:rowOff>9985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80018</xdr:rowOff>
    </xdr:from>
    <xdr:to>
      <xdr:col>41</xdr:col>
      <xdr:colOff>101600</xdr:colOff>
      <xdr:row>79</xdr:row>
      <xdr:rowOff>10168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77388</xdr:rowOff>
    </xdr:from>
    <xdr:to>
      <xdr:col>36</xdr:col>
      <xdr:colOff>165100</xdr:colOff>
      <xdr:row>79</xdr:row>
      <xdr:rowOff>7538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170115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119338</xdr:rowOff>
    </xdr:from>
    <xdr:to>
      <xdr:col>55</xdr:col>
      <xdr:colOff>0</xdr:colOff>
      <xdr:row>98</xdr:row>
      <xdr:rowOff>152279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21438"/>
          <a:ext cx="8382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119338</xdr:rowOff>
    </xdr:from>
    <xdr:to>
      <xdr:col>50</xdr:col>
      <xdr:colOff>114300</xdr:colOff>
      <xdr:row>99</xdr:row>
      <xdr:rowOff>38903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21438"/>
          <a:ext cx="889000" cy="9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147397</xdr:rowOff>
    </xdr:from>
    <xdr:to>
      <xdr:col>45</xdr:col>
      <xdr:colOff>177800</xdr:colOff>
      <xdr:row>99</xdr:row>
      <xdr:rowOff>38903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49497"/>
          <a:ext cx="889000" cy="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147397</xdr:rowOff>
    </xdr:from>
    <xdr:to>
      <xdr:col>41</xdr:col>
      <xdr:colOff>50800</xdr:colOff>
      <xdr:row>99</xdr:row>
      <xdr:rowOff>63629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49497"/>
          <a:ext cx="889000" cy="8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101479</xdr:rowOff>
    </xdr:from>
    <xdr:to>
      <xdr:col>55</xdr:col>
      <xdr:colOff>50800</xdr:colOff>
      <xdr:row>99</xdr:row>
      <xdr:rowOff>31629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16406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68538</xdr:rowOff>
    </xdr:from>
    <xdr:to>
      <xdr:col>50</xdr:col>
      <xdr:colOff>165100</xdr:colOff>
      <xdr:row>98</xdr:row>
      <xdr:rowOff>170138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161265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159553</xdr:rowOff>
    </xdr:from>
    <xdr:to>
      <xdr:col>46</xdr:col>
      <xdr:colOff>38100</xdr:colOff>
      <xdr:row>99</xdr:row>
      <xdr:rowOff>89703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80830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96597</xdr:rowOff>
    </xdr:from>
    <xdr:to>
      <xdr:col>41</xdr:col>
      <xdr:colOff>101600</xdr:colOff>
      <xdr:row>99</xdr:row>
      <xdr:rowOff>26747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17874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12829</xdr:rowOff>
    </xdr:from>
    <xdr:to>
      <xdr:col>36</xdr:col>
      <xdr:colOff>165100</xdr:colOff>
      <xdr:row>99</xdr:row>
      <xdr:rowOff>114429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105556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20338</xdr:rowOff>
    </xdr:from>
    <xdr:to>
      <xdr:col>85</xdr:col>
      <xdr:colOff>127000</xdr:colOff>
      <xdr:row>38</xdr:row>
      <xdr:rowOff>161025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535438"/>
          <a:ext cx="838200" cy="14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95025</xdr:rowOff>
    </xdr:from>
    <xdr:to>
      <xdr:col>81</xdr:col>
      <xdr:colOff>50800</xdr:colOff>
      <xdr:row>38</xdr:row>
      <xdr:rowOff>20338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438675"/>
          <a:ext cx="8890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95025</xdr:rowOff>
    </xdr:from>
    <xdr:to>
      <xdr:col>76</xdr:col>
      <xdr:colOff>114300</xdr:colOff>
      <xdr:row>37</xdr:row>
      <xdr:rowOff>146754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438675"/>
          <a:ext cx="8890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48891</xdr:rowOff>
    </xdr:from>
    <xdr:to>
      <xdr:col>71</xdr:col>
      <xdr:colOff>177800</xdr:colOff>
      <xdr:row>37</xdr:row>
      <xdr:rowOff>146754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392541"/>
          <a:ext cx="889000" cy="9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110225</xdr:rowOff>
    </xdr:from>
    <xdr:to>
      <xdr:col>85</xdr:col>
      <xdr:colOff>177800</xdr:colOff>
      <xdr:row>39</xdr:row>
      <xdr:rowOff>40375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71180</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140988</xdr:rowOff>
    </xdr:from>
    <xdr:to>
      <xdr:col>81</xdr:col>
      <xdr:colOff>101600</xdr:colOff>
      <xdr:row>38</xdr:row>
      <xdr:rowOff>71138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87665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2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44225</xdr:rowOff>
    </xdr:from>
    <xdr:to>
      <xdr:col>76</xdr:col>
      <xdr:colOff>165100</xdr:colOff>
      <xdr:row>37</xdr:row>
      <xdr:rowOff>145825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3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162352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1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95954</xdr:rowOff>
    </xdr:from>
    <xdr:to>
      <xdr:col>72</xdr:col>
      <xdr:colOff>38100</xdr:colOff>
      <xdr:row>38</xdr:row>
      <xdr:rowOff>26104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42631</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169541</xdr:rowOff>
    </xdr:from>
    <xdr:to>
      <xdr:col>67</xdr:col>
      <xdr:colOff>101600</xdr:colOff>
      <xdr:row>37</xdr:row>
      <xdr:rowOff>99691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3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116218</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1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141339</xdr:rowOff>
    </xdr:from>
    <xdr:to>
      <xdr:col>85</xdr:col>
      <xdr:colOff>127000</xdr:colOff>
      <xdr:row>76</xdr:row>
      <xdr:rowOff>150501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71539"/>
          <a:ext cx="8382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141339</xdr:rowOff>
    </xdr:from>
    <xdr:to>
      <xdr:col>81</xdr:col>
      <xdr:colOff>50800</xdr:colOff>
      <xdr:row>76</xdr:row>
      <xdr:rowOff>147346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71539"/>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143483</xdr:rowOff>
    </xdr:from>
    <xdr:to>
      <xdr:col>76</xdr:col>
      <xdr:colOff>114300</xdr:colOff>
      <xdr:row>76</xdr:row>
      <xdr:rowOff>147346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173683"/>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143483</xdr:rowOff>
    </xdr:from>
    <xdr:to>
      <xdr:col>71</xdr:col>
      <xdr:colOff>177800</xdr:colOff>
      <xdr:row>76</xdr:row>
      <xdr:rowOff>153374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73683"/>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99701</xdr:rowOff>
    </xdr:from>
    <xdr:to>
      <xdr:col>85</xdr:col>
      <xdr:colOff>177800</xdr:colOff>
      <xdr:row>77</xdr:row>
      <xdr:rowOff>29851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122578</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8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90539</xdr:rowOff>
    </xdr:from>
    <xdr:to>
      <xdr:col>81</xdr:col>
      <xdr:colOff>101600</xdr:colOff>
      <xdr:row>77</xdr:row>
      <xdr:rowOff>20689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37216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89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96546</xdr:rowOff>
    </xdr:from>
    <xdr:to>
      <xdr:col>76</xdr:col>
      <xdr:colOff>165100</xdr:colOff>
      <xdr:row>77</xdr:row>
      <xdr:rowOff>26696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43224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90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92683</xdr:rowOff>
    </xdr:from>
    <xdr:to>
      <xdr:col>72</xdr:col>
      <xdr:colOff>38100</xdr:colOff>
      <xdr:row>77</xdr:row>
      <xdr:rowOff>22833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39360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89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102574</xdr:rowOff>
    </xdr:from>
    <xdr:to>
      <xdr:col>67</xdr:col>
      <xdr:colOff>101600</xdr:colOff>
      <xdr:row>77</xdr:row>
      <xdr:rowOff>32724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49251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0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160086</xdr:rowOff>
    </xdr:from>
    <xdr:to>
      <xdr:col>85</xdr:col>
      <xdr:colOff>127000</xdr:colOff>
      <xdr:row>98</xdr:row>
      <xdr:rowOff>38537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90736"/>
          <a:ext cx="838200" cy="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151516</xdr:rowOff>
    </xdr:from>
    <xdr:to>
      <xdr:col>81</xdr:col>
      <xdr:colOff>50800</xdr:colOff>
      <xdr:row>98</xdr:row>
      <xdr:rowOff>38537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82166"/>
          <a:ext cx="88900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151516</xdr:rowOff>
    </xdr:from>
    <xdr:to>
      <xdr:col>76</xdr:col>
      <xdr:colOff>114300</xdr:colOff>
      <xdr:row>98</xdr:row>
      <xdr:rowOff>51826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82166"/>
          <a:ext cx="889000" cy="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51826</xdr:rowOff>
    </xdr:from>
    <xdr:to>
      <xdr:col>71</xdr:col>
      <xdr:colOff>177800</xdr:colOff>
      <xdr:row>98</xdr:row>
      <xdr:rowOff>108448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53926"/>
          <a:ext cx="889000" cy="5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109286</xdr:rowOff>
    </xdr:from>
    <xdr:to>
      <xdr:col>85</xdr:col>
      <xdr:colOff>177800</xdr:colOff>
      <xdr:row>98</xdr:row>
      <xdr:rowOff>39436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87713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159187</xdr:rowOff>
    </xdr:from>
    <xdr:to>
      <xdr:col>81</xdr:col>
      <xdr:colOff>101600</xdr:colOff>
      <xdr:row>98</xdr:row>
      <xdr:rowOff>89337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80464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100716</xdr:rowOff>
    </xdr:from>
    <xdr:to>
      <xdr:col>76</xdr:col>
      <xdr:colOff>165100</xdr:colOff>
      <xdr:row>98</xdr:row>
      <xdr:rowOff>30866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21993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1026</xdr:rowOff>
    </xdr:from>
    <xdr:to>
      <xdr:col>72</xdr:col>
      <xdr:colOff>38100</xdr:colOff>
      <xdr:row>98</xdr:row>
      <xdr:rowOff>102626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93753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57648</xdr:rowOff>
    </xdr:from>
    <xdr:to>
      <xdr:col>67</xdr:col>
      <xdr:colOff>101600</xdr:colOff>
      <xdr:row>98</xdr:row>
      <xdr:rowOff>159248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150375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5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138823</xdr:rowOff>
    </xdr:from>
    <xdr:to>
      <xdr:col>116</xdr:col>
      <xdr:colOff>63500</xdr:colOff>
      <xdr:row>58</xdr:row>
      <xdr:rowOff>139101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2923"/>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138823</xdr:rowOff>
    </xdr:from>
    <xdr:to>
      <xdr:col>111</xdr:col>
      <xdr:colOff>177800</xdr:colOff>
      <xdr:row>58</xdr:row>
      <xdr:rowOff>138850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2923"/>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138324</xdr:rowOff>
    </xdr:from>
    <xdr:to>
      <xdr:col>107</xdr:col>
      <xdr:colOff>50800</xdr:colOff>
      <xdr:row>58</xdr:row>
      <xdr:rowOff>138850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242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137807</xdr:rowOff>
    </xdr:from>
    <xdr:to>
      <xdr:col>102</xdr:col>
      <xdr:colOff>114300</xdr:colOff>
      <xdr:row>58</xdr:row>
      <xdr:rowOff>138324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1907"/>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88301</xdr:rowOff>
    </xdr:from>
    <xdr:to>
      <xdr:col>116</xdr:col>
      <xdr:colOff>114300</xdr:colOff>
      <xdr:row>59</xdr:row>
      <xdr:rowOff>18451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88023</xdr:rowOff>
    </xdr:from>
    <xdr:to>
      <xdr:col>112</xdr:col>
      <xdr:colOff>38100</xdr:colOff>
      <xdr:row>59</xdr:row>
      <xdr:rowOff>18173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9300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88050</xdr:rowOff>
    </xdr:from>
    <xdr:to>
      <xdr:col>107</xdr:col>
      <xdr:colOff>101600</xdr:colOff>
      <xdr:row>59</xdr:row>
      <xdr:rowOff>18200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9327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4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87524</xdr:rowOff>
    </xdr:from>
    <xdr:to>
      <xdr:col>102</xdr:col>
      <xdr:colOff>165100</xdr:colOff>
      <xdr:row>59</xdr:row>
      <xdr:rowOff>17674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8801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87007</xdr:rowOff>
    </xdr:from>
    <xdr:to>
      <xdr:col>98</xdr:col>
      <xdr:colOff>38100</xdr:colOff>
      <xdr:row>59</xdr:row>
      <xdr:rowOff>17157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8284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37706</xdr:rowOff>
    </xdr:from>
    <xdr:to>
      <xdr:col>116</xdr:col>
      <xdr:colOff>63500</xdr:colOff>
      <xdr:row>73</xdr:row>
      <xdr:rowOff>53607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553556"/>
          <a:ext cx="8382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37706</xdr:rowOff>
    </xdr:from>
    <xdr:to>
      <xdr:col>111</xdr:col>
      <xdr:colOff>177800</xdr:colOff>
      <xdr:row>73</xdr:row>
      <xdr:rowOff>158496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553556"/>
          <a:ext cx="889000" cy="1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158496</xdr:rowOff>
    </xdr:from>
    <xdr:to>
      <xdr:col>107</xdr:col>
      <xdr:colOff>50800</xdr:colOff>
      <xdr:row>74</xdr:row>
      <xdr:rowOff>28296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674346"/>
          <a:ext cx="889000" cy="4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166789</xdr:rowOff>
    </xdr:from>
    <xdr:to>
      <xdr:col>102</xdr:col>
      <xdr:colOff>114300</xdr:colOff>
      <xdr:row>74</xdr:row>
      <xdr:rowOff>28296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682639"/>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2807</xdr:rowOff>
    </xdr:from>
    <xdr:to>
      <xdr:col>116</xdr:col>
      <xdr:colOff>114300</xdr:colOff>
      <xdr:row>73</xdr:row>
      <xdr:rowOff>104407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5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25684</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37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158356</xdr:rowOff>
    </xdr:from>
    <xdr:to>
      <xdr:col>112</xdr:col>
      <xdr:colOff>38100</xdr:colOff>
      <xdr:row>73</xdr:row>
      <xdr:rowOff>88506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105033</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107696</xdr:rowOff>
    </xdr:from>
    <xdr:to>
      <xdr:col>107</xdr:col>
      <xdr:colOff>101600</xdr:colOff>
      <xdr:row>74</xdr:row>
      <xdr:rowOff>37846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54373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9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148946</xdr:rowOff>
    </xdr:from>
    <xdr:to>
      <xdr:col>102</xdr:col>
      <xdr:colOff>165100</xdr:colOff>
      <xdr:row>74</xdr:row>
      <xdr:rowOff>79096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95623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44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115989</xdr:rowOff>
    </xdr:from>
    <xdr:to>
      <xdr:col>98</xdr:col>
      <xdr:colOff>38100</xdr:colOff>
      <xdr:row>74</xdr:row>
      <xdr:rowOff>46139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62666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40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本町の性質別歳出の特徴は、扶助費が高い水準を推移していることである。この主な要因は、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町の重要施策である少子化・子育て支援施策（医療費無償化・保育料無償化）に取り組んでいるため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である。また、町内に医療施設が数多く存在することから、町民の利便性が高いため、医療費、給付費、保護措置費等が高い水準にあるためである。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維持補修費は、施設の老朽化が進み修繕を余儀なくされている状況であり、公共施設等総合管理計画に基づく計画的な管理・運営を行っていく。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公債費は、平成２３年度から実施した緊急防災・減災事業や都市再生整備計画事業等の大型事業に伴い、地方債残高が増加した。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公債費はピークを迎え減少傾向であるが、中長期において天草広域連合新ごみ処理施設整備事業に係る負担金や義務教育学校施設整備等の計画が控えているため、選択と集中による新規事業の抑制に努め、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借入の抑制を図りながら、徐々に減少させていく。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高い水準を推移している。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税（料）や使用料等の適正化を図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水道、下水道事業については、令和６年４月１日より法適用化されたので、更なる一般会計の負担軽減に努めたい。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6,409
6,332
67.58
5,821,981
5,601,721
206,594
3,545,176
5,974,992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19032</xdr:rowOff>
    </xdr:from>
    <xdr:to>
      <xdr:col>24</xdr:col>
      <xdr:colOff>63500</xdr:colOff>
      <xdr:row>35</xdr:row>
      <xdr:rowOff>138067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19782"/>
          <a:ext cx="838200" cy="1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166805</xdr:rowOff>
    </xdr:from>
    <xdr:to>
      <xdr:col>19</xdr:col>
      <xdr:colOff>177800</xdr:colOff>
      <xdr:row>35</xdr:row>
      <xdr:rowOff>19032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96105"/>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166805</xdr:rowOff>
    </xdr:from>
    <xdr:to>
      <xdr:col>15</xdr:col>
      <xdr:colOff>50800</xdr:colOff>
      <xdr:row>35</xdr:row>
      <xdr:rowOff>13807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96105"/>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13807</xdr:rowOff>
    </xdr:from>
    <xdr:to>
      <xdr:col>10</xdr:col>
      <xdr:colOff>114300</xdr:colOff>
      <xdr:row>35</xdr:row>
      <xdr:rowOff>31278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14557"/>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87267</xdr:rowOff>
    </xdr:from>
    <xdr:to>
      <xdr:col>24</xdr:col>
      <xdr:colOff>114300</xdr:colOff>
      <xdr:row>36</xdr:row>
      <xdr:rowOff>17417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110144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139682</xdr:rowOff>
    </xdr:from>
    <xdr:to>
      <xdr:col>20</xdr:col>
      <xdr:colOff>38100</xdr:colOff>
      <xdr:row>35</xdr:row>
      <xdr:rowOff>69832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86359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4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116005</xdr:rowOff>
    </xdr:from>
    <xdr:to>
      <xdr:col>15</xdr:col>
      <xdr:colOff>101600</xdr:colOff>
      <xdr:row>35</xdr:row>
      <xdr:rowOff>46155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62682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134457</xdr:rowOff>
    </xdr:from>
    <xdr:to>
      <xdr:col>10</xdr:col>
      <xdr:colOff>165100</xdr:colOff>
      <xdr:row>35</xdr:row>
      <xdr:rowOff>64607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81134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3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151928</xdr:rowOff>
    </xdr:from>
    <xdr:to>
      <xdr:col>6</xdr:col>
      <xdr:colOff>38100</xdr:colOff>
      <xdr:row>35</xdr:row>
      <xdr:rowOff>82078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98605</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48844</xdr:rowOff>
    </xdr:from>
    <xdr:to>
      <xdr:col>24</xdr:col>
      <xdr:colOff>63500</xdr:colOff>
      <xdr:row>58</xdr:row>
      <xdr:rowOff>77608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92944"/>
          <a:ext cx="838200" cy="2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77608</xdr:rowOff>
    </xdr:from>
    <xdr:to>
      <xdr:col>19</xdr:col>
      <xdr:colOff>177800</xdr:colOff>
      <xdr:row>58</xdr:row>
      <xdr:rowOff>90724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21708"/>
          <a:ext cx="889000" cy="1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12975</xdr:rowOff>
    </xdr:from>
    <xdr:to>
      <xdr:col>15</xdr:col>
      <xdr:colOff>50800</xdr:colOff>
      <xdr:row>58</xdr:row>
      <xdr:rowOff>90724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57075"/>
          <a:ext cx="889000" cy="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12975</xdr:rowOff>
    </xdr:from>
    <xdr:to>
      <xdr:col>10</xdr:col>
      <xdr:colOff>114300</xdr:colOff>
      <xdr:row>58</xdr:row>
      <xdr:rowOff>156341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57075"/>
          <a:ext cx="889000" cy="1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169494</xdr:rowOff>
    </xdr:from>
    <xdr:to>
      <xdr:col>24</xdr:col>
      <xdr:colOff>114300</xdr:colOff>
      <xdr:row>58</xdr:row>
      <xdr:rowOff>99644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147921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2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26808</xdr:rowOff>
    </xdr:from>
    <xdr:to>
      <xdr:col>20</xdr:col>
      <xdr:colOff>38100</xdr:colOff>
      <xdr:row>58</xdr:row>
      <xdr:rowOff>128408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119535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6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39924</xdr:rowOff>
    </xdr:from>
    <xdr:to>
      <xdr:col>15</xdr:col>
      <xdr:colOff>101600</xdr:colOff>
      <xdr:row>58</xdr:row>
      <xdr:rowOff>141524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132651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7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133625</xdr:rowOff>
    </xdr:from>
    <xdr:to>
      <xdr:col>10</xdr:col>
      <xdr:colOff>165100</xdr:colOff>
      <xdr:row>58</xdr:row>
      <xdr:rowOff>63775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0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54902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9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105541</xdr:rowOff>
    </xdr:from>
    <xdr:to>
      <xdr:col>6</xdr:col>
      <xdr:colOff>38100</xdr:colOff>
      <xdr:row>59</xdr:row>
      <xdr:rowOff>35691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26818</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4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15703</xdr:rowOff>
    </xdr:from>
    <xdr:to>
      <xdr:col>24</xdr:col>
      <xdr:colOff>63500</xdr:colOff>
      <xdr:row>76</xdr:row>
      <xdr:rowOff>108530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45903"/>
          <a:ext cx="838200" cy="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83632</xdr:rowOff>
    </xdr:from>
    <xdr:to>
      <xdr:col>19</xdr:col>
      <xdr:colOff>177800</xdr:colOff>
      <xdr:row>76</xdr:row>
      <xdr:rowOff>108530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13832"/>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83632</xdr:rowOff>
    </xdr:from>
    <xdr:to>
      <xdr:col>15</xdr:col>
      <xdr:colOff>50800</xdr:colOff>
      <xdr:row>77</xdr:row>
      <xdr:rowOff>21986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13832"/>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21986</xdr:rowOff>
    </xdr:from>
    <xdr:to>
      <xdr:col>10</xdr:col>
      <xdr:colOff>114300</xdr:colOff>
      <xdr:row>77</xdr:row>
      <xdr:rowOff>31122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23636"/>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136354</xdr:rowOff>
    </xdr:from>
    <xdr:to>
      <xdr:col>24</xdr:col>
      <xdr:colOff>114300</xdr:colOff>
      <xdr:row>76</xdr:row>
      <xdr:rowOff>66504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159231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4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57730</xdr:rowOff>
    </xdr:from>
    <xdr:to>
      <xdr:col>20</xdr:col>
      <xdr:colOff>38100</xdr:colOff>
      <xdr:row>76</xdr:row>
      <xdr:rowOff>159330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6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32832</xdr:rowOff>
    </xdr:from>
    <xdr:to>
      <xdr:col>15</xdr:col>
      <xdr:colOff>101600</xdr:colOff>
      <xdr:row>76</xdr:row>
      <xdr:rowOff>134432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150959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3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142636</xdr:rowOff>
    </xdr:from>
    <xdr:to>
      <xdr:col>10</xdr:col>
      <xdr:colOff>165100</xdr:colOff>
      <xdr:row>77</xdr:row>
      <xdr:rowOff>72786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89313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4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151772</xdr:rowOff>
    </xdr:from>
    <xdr:to>
      <xdr:col>6</xdr:col>
      <xdr:colOff>38100</xdr:colOff>
      <xdr:row>77</xdr:row>
      <xdr:rowOff>81922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98450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5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112702</xdr:rowOff>
    </xdr:from>
    <xdr:to>
      <xdr:col>24</xdr:col>
      <xdr:colOff>63500</xdr:colOff>
      <xdr:row>98</xdr:row>
      <xdr:rowOff>113756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4802"/>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112702</xdr:rowOff>
    </xdr:from>
    <xdr:to>
      <xdr:col>19</xdr:col>
      <xdr:colOff>177800</xdr:colOff>
      <xdr:row>98</xdr:row>
      <xdr:rowOff>115990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4802"/>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115990</xdr:rowOff>
    </xdr:from>
    <xdr:to>
      <xdr:col>15</xdr:col>
      <xdr:colOff>50800</xdr:colOff>
      <xdr:row>98</xdr:row>
      <xdr:rowOff>122952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8090"/>
          <a:ext cx="889000" cy="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122365</xdr:rowOff>
    </xdr:from>
    <xdr:to>
      <xdr:col>10</xdr:col>
      <xdr:colOff>114300</xdr:colOff>
      <xdr:row>98</xdr:row>
      <xdr:rowOff>122952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4465"/>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62956</xdr:rowOff>
    </xdr:from>
    <xdr:to>
      <xdr:col>24</xdr:col>
      <xdr:colOff>114300</xdr:colOff>
      <xdr:row>98</xdr:row>
      <xdr:rowOff>164556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61902</xdr:rowOff>
    </xdr:from>
    <xdr:to>
      <xdr:col>20</xdr:col>
      <xdr:colOff>38100</xdr:colOff>
      <xdr:row>98</xdr:row>
      <xdr:rowOff>163502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154629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65190</xdr:rowOff>
    </xdr:from>
    <xdr:to>
      <xdr:col>15</xdr:col>
      <xdr:colOff>101600</xdr:colOff>
      <xdr:row>98</xdr:row>
      <xdr:rowOff>166790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157917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72152</xdr:rowOff>
    </xdr:from>
    <xdr:to>
      <xdr:col>10</xdr:col>
      <xdr:colOff>165100</xdr:colOff>
      <xdr:row>99</xdr:row>
      <xdr:rowOff>2302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164879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71565</xdr:rowOff>
    </xdr:from>
    <xdr:to>
      <xdr:col>6</xdr:col>
      <xdr:colOff>38100</xdr:colOff>
      <xdr:row>99</xdr:row>
      <xdr:rowOff>1715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164292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117233</xdr:rowOff>
    </xdr:from>
    <xdr:to>
      <xdr:col>55</xdr:col>
      <xdr:colOff>0</xdr:colOff>
      <xdr:row>57</xdr:row>
      <xdr:rowOff>124627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89883"/>
          <a:ext cx="8382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80077</xdr:rowOff>
    </xdr:from>
    <xdr:to>
      <xdr:col>50</xdr:col>
      <xdr:colOff>114300</xdr:colOff>
      <xdr:row>57</xdr:row>
      <xdr:rowOff>117233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52727"/>
          <a:ext cx="889000" cy="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80077</xdr:rowOff>
    </xdr:from>
    <xdr:to>
      <xdr:col>45</xdr:col>
      <xdr:colOff>177800</xdr:colOff>
      <xdr:row>57</xdr:row>
      <xdr:rowOff>110558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52727"/>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110558</xdr:rowOff>
    </xdr:from>
    <xdr:to>
      <xdr:col>41</xdr:col>
      <xdr:colOff>50800</xdr:colOff>
      <xdr:row>57</xdr:row>
      <xdr:rowOff>156379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83208"/>
          <a:ext cx="889000" cy="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73827</xdr:rowOff>
    </xdr:from>
    <xdr:to>
      <xdr:col>55</xdr:col>
      <xdr:colOff>50800</xdr:colOff>
      <xdr:row>58</xdr:row>
      <xdr:rowOff>3977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52254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66433</xdr:rowOff>
    </xdr:from>
    <xdr:to>
      <xdr:col>50</xdr:col>
      <xdr:colOff>165100</xdr:colOff>
      <xdr:row>57</xdr:row>
      <xdr:rowOff>168033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159160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3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29277</xdr:rowOff>
    </xdr:from>
    <xdr:to>
      <xdr:col>46</xdr:col>
      <xdr:colOff>38100</xdr:colOff>
      <xdr:row>57</xdr:row>
      <xdr:rowOff>130877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122004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9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59758</xdr:rowOff>
    </xdr:from>
    <xdr:to>
      <xdr:col>41</xdr:col>
      <xdr:colOff>101600</xdr:colOff>
      <xdr:row>57</xdr:row>
      <xdr:rowOff>161358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152485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105579</xdr:rowOff>
    </xdr:from>
    <xdr:to>
      <xdr:col>36</xdr:col>
      <xdr:colOff>165100</xdr:colOff>
      <xdr:row>58</xdr:row>
      <xdr:rowOff>35729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26856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79105</xdr:rowOff>
    </xdr:from>
    <xdr:to>
      <xdr:col>55</xdr:col>
      <xdr:colOff>0</xdr:colOff>
      <xdr:row>78</xdr:row>
      <xdr:rowOff>81091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52205"/>
          <a:ext cx="8382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81091</xdr:rowOff>
    </xdr:from>
    <xdr:to>
      <xdr:col>50</xdr:col>
      <xdr:colOff>114300</xdr:colOff>
      <xdr:row>78</xdr:row>
      <xdr:rowOff>108184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54191"/>
          <a:ext cx="889000" cy="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108184</xdr:rowOff>
    </xdr:from>
    <xdr:to>
      <xdr:col>45</xdr:col>
      <xdr:colOff>177800</xdr:colOff>
      <xdr:row>78</xdr:row>
      <xdr:rowOff>115498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8128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115498</xdr:rowOff>
    </xdr:from>
    <xdr:to>
      <xdr:col>41</xdr:col>
      <xdr:colOff>50800</xdr:colOff>
      <xdr:row>78</xdr:row>
      <xdr:rowOff>143743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88598"/>
          <a:ext cx="8890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28305</xdr:rowOff>
    </xdr:from>
    <xdr:to>
      <xdr:col>55</xdr:col>
      <xdr:colOff>50800</xdr:colOff>
      <xdr:row>78</xdr:row>
      <xdr:rowOff>129905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30291</xdr:rowOff>
    </xdr:from>
    <xdr:to>
      <xdr:col>50</xdr:col>
      <xdr:colOff>165100</xdr:colOff>
      <xdr:row>78</xdr:row>
      <xdr:rowOff>131891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123018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57384</xdr:rowOff>
    </xdr:from>
    <xdr:to>
      <xdr:col>46</xdr:col>
      <xdr:colOff>38100</xdr:colOff>
      <xdr:row>78</xdr:row>
      <xdr:rowOff>158984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150111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64698</xdr:rowOff>
    </xdr:from>
    <xdr:to>
      <xdr:col>41</xdr:col>
      <xdr:colOff>101600</xdr:colOff>
      <xdr:row>78</xdr:row>
      <xdr:rowOff>166298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157425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3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92943</xdr:rowOff>
    </xdr:from>
    <xdr:to>
      <xdr:col>36</xdr:col>
      <xdr:colOff>165100</xdr:colOff>
      <xdr:row>79</xdr:row>
      <xdr:rowOff>23093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14220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135586</xdr:rowOff>
    </xdr:from>
    <xdr:to>
      <xdr:col>55</xdr:col>
      <xdr:colOff>0</xdr:colOff>
      <xdr:row>96</xdr:row>
      <xdr:rowOff>145698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94786"/>
          <a:ext cx="8382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135586</xdr:rowOff>
    </xdr:from>
    <xdr:to>
      <xdr:col>50</xdr:col>
      <xdr:colOff>114300</xdr:colOff>
      <xdr:row>97</xdr:row>
      <xdr:rowOff>7414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94786"/>
          <a:ext cx="889000" cy="4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7414</xdr:rowOff>
    </xdr:from>
    <xdr:to>
      <xdr:col>45</xdr:col>
      <xdr:colOff>177800</xdr:colOff>
      <xdr:row>97</xdr:row>
      <xdr:rowOff>43966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38064"/>
          <a:ext cx="889000" cy="3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43966</xdr:rowOff>
    </xdr:from>
    <xdr:to>
      <xdr:col>41</xdr:col>
      <xdr:colOff>50800</xdr:colOff>
      <xdr:row>97</xdr:row>
      <xdr:rowOff>61903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74616"/>
          <a:ext cx="8890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94898</xdr:rowOff>
    </xdr:from>
    <xdr:to>
      <xdr:col>55</xdr:col>
      <xdr:colOff>50800</xdr:colOff>
      <xdr:row>97</xdr:row>
      <xdr:rowOff>25048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73325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3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84786</xdr:rowOff>
    </xdr:from>
    <xdr:to>
      <xdr:col>50</xdr:col>
      <xdr:colOff>165100</xdr:colOff>
      <xdr:row>97</xdr:row>
      <xdr:rowOff>14936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6063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128064</xdr:rowOff>
    </xdr:from>
    <xdr:to>
      <xdr:col>46</xdr:col>
      <xdr:colOff>38100</xdr:colOff>
      <xdr:row>97</xdr:row>
      <xdr:rowOff>58214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49341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7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164616</xdr:rowOff>
    </xdr:from>
    <xdr:to>
      <xdr:col>41</xdr:col>
      <xdr:colOff>101600</xdr:colOff>
      <xdr:row>97</xdr:row>
      <xdr:rowOff>94766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85893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1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11103</xdr:rowOff>
    </xdr:from>
    <xdr:to>
      <xdr:col>36</xdr:col>
      <xdr:colOff>165100</xdr:colOff>
      <xdr:row>97</xdr:row>
      <xdr:rowOff>112703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103830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130719</xdr:rowOff>
    </xdr:from>
    <xdr:to>
      <xdr:col>85</xdr:col>
      <xdr:colOff>127000</xdr:colOff>
      <xdr:row>38</xdr:row>
      <xdr:rowOff>15358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74369"/>
          <a:ext cx="8382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130719</xdr:rowOff>
    </xdr:from>
    <xdr:to>
      <xdr:col>81</xdr:col>
      <xdr:colOff>50800</xdr:colOff>
      <xdr:row>38</xdr:row>
      <xdr:rowOff>116644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74369"/>
          <a:ext cx="889000" cy="15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111256</xdr:rowOff>
    </xdr:from>
    <xdr:to>
      <xdr:col>76</xdr:col>
      <xdr:colOff>114300</xdr:colOff>
      <xdr:row>38</xdr:row>
      <xdr:rowOff>116644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26356"/>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111256</xdr:rowOff>
    </xdr:from>
    <xdr:to>
      <xdr:col>71</xdr:col>
      <xdr:colOff>177800</xdr:colOff>
      <xdr:row>38</xdr:row>
      <xdr:rowOff>118179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26356"/>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136008</xdr:rowOff>
    </xdr:from>
    <xdr:to>
      <xdr:col>85</xdr:col>
      <xdr:colOff>177800</xdr:colOff>
      <xdr:row>38</xdr:row>
      <xdr:rowOff>66158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114435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79919</xdr:rowOff>
    </xdr:from>
    <xdr:to>
      <xdr:col>81</xdr:col>
      <xdr:colOff>101600</xdr:colOff>
      <xdr:row>38</xdr:row>
      <xdr:rowOff>10069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26596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9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65844</xdr:rowOff>
    </xdr:from>
    <xdr:to>
      <xdr:col>76</xdr:col>
      <xdr:colOff>165100</xdr:colOff>
      <xdr:row>38</xdr:row>
      <xdr:rowOff>167444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158571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60456</xdr:rowOff>
    </xdr:from>
    <xdr:to>
      <xdr:col>72</xdr:col>
      <xdr:colOff>38100</xdr:colOff>
      <xdr:row>38</xdr:row>
      <xdr:rowOff>162056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153183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6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67379</xdr:rowOff>
    </xdr:from>
    <xdr:to>
      <xdr:col>67</xdr:col>
      <xdr:colOff>101600</xdr:colOff>
      <xdr:row>38</xdr:row>
      <xdr:rowOff>168979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165924</xdr:rowOff>
    </xdr:from>
    <xdr:to>
      <xdr:col>85</xdr:col>
      <xdr:colOff>127000</xdr:colOff>
      <xdr:row>58</xdr:row>
      <xdr:rowOff>4708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38574"/>
          <a:ext cx="8382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4708</xdr:rowOff>
    </xdr:from>
    <xdr:to>
      <xdr:col>81</xdr:col>
      <xdr:colOff>50800</xdr:colOff>
      <xdr:row>58</xdr:row>
      <xdr:rowOff>21209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48808"/>
          <a:ext cx="889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35470</xdr:rowOff>
    </xdr:from>
    <xdr:to>
      <xdr:col>76</xdr:col>
      <xdr:colOff>114300</xdr:colOff>
      <xdr:row>58</xdr:row>
      <xdr:rowOff>21209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8120"/>
          <a:ext cx="889000" cy="1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35470</xdr:rowOff>
    </xdr:from>
    <xdr:to>
      <xdr:col>71</xdr:col>
      <xdr:colOff>177800</xdr:colOff>
      <xdr:row>57</xdr:row>
      <xdr:rowOff>160693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08120"/>
          <a:ext cx="889000" cy="1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115124</xdr:rowOff>
    </xdr:from>
    <xdr:to>
      <xdr:col>85</xdr:col>
      <xdr:colOff>177800</xdr:colOff>
      <xdr:row>58</xdr:row>
      <xdr:rowOff>45274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30051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125358</xdr:rowOff>
    </xdr:from>
    <xdr:to>
      <xdr:col>81</xdr:col>
      <xdr:colOff>101600</xdr:colOff>
      <xdr:row>58</xdr:row>
      <xdr:rowOff>55508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46635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141859</xdr:rowOff>
    </xdr:from>
    <xdr:to>
      <xdr:col>76</xdr:col>
      <xdr:colOff>165100</xdr:colOff>
      <xdr:row>58</xdr:row>
      <xdr:rowOff>72009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63136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156120</xdr:rowOff>
    </xdr:from>
    <xdr:to>
      <xdr:col>72</xdr:col>
      <xdr:colOff>38100</xdr:colOff>
      <xdr:row>57</xdr:row>
      <xdr:rowOff>86270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102797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109893</xdr:rowOff>
    </xdr:from>
    <xdr:to>
      <xdr:col>67</xdr:col>
      <xdr:colOff>101600</xdr:colOff>
      <xdr:row>58</xdr:row>
      <xdr:rowOff>40043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31170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20338</xdr:rowOff>
    </xdr:from>
    <xdr:to>
      <xdr:col>85</xdr:col>
      <xdr:colOff>127000</xdr:colOff>
      <xdr:row>78</xdr:row>
      <xdr:rowOff>161026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393438"/>
          <a:ext cx="838200" cy="14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95025</xdr:rowOff>
    </xdr:from>
    <xdr:to>
      <xdr:col>81</xdr:col>
      <xdr:colOff>50800</xdr:colOff>
      <xdr:row>78</xdr:row>
      <xdr:rowOff>20338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296675"/>
          <a:ext cx="8890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95025</xdr:rowOff>
    </xdr:from>
    <xdr:to>
      <xdr:col>76</xdr:col>
      <xdr:colOff>114300</xdr:colOff>
      <xdr:row>77</xdr:row>
      <xdr:rowOff>146754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296675"/>
          <a:ext cx="8890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48892</xdr:rowOff>
    </xdr:from>
    <xdr:to>
      <xdr:col>71</xdr:col>
      <xdr:colOff>177800</xdr:colOff>
      <xdr:row>77</xdr:row>
      <xdr:rowOff>146754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250542"/>
          <a:ext cx="889000" cy="9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110226</xdr:rowOff>
    </xdr:from>
    <xdr:to>
      <xdr:col>85</xdr:col>
      <xdr:colOff>177800</xdr:colOff>
      <xdr:row>79</xdr:row>
      <xdr:rowOff>40376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71181</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140988</xdr:rowOff>
    </xdr:from>
    <xdr:to>
      <xdr:col>81</xdr:col>
      <xdr:colOff>101600</xdr:colOff>
      <xdr:row>78</xdr:row>
      <xdr:rowOff>71138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3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87665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11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44225</xdr:rowOff>
    </xdr:from>
    <xdr:to>
      <xdr:col>76</xdr:col>
      <xdr:colOff>165100</xdr:colOff>
      <xdr:row>77</xdr:row>
      <xdr:rowOff>145825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162352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0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95954</xdr:rowOff>
    </xdr:from>
    <xdr:to>
      <xdr:col>72</xdr:col>
      <xdr:colOff>38100</xdr:colOff>
      <xdr:row>78</xdr:row>
      <xdr:rowOff>26104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42631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0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169542</xdr:rowOff>
    </xdr:from>
    <xdr:to>
      <xdr:col>67</xdr:col>
      <xdr:colOff>101600</xdr:colOff>
      <xdr:row>77</xdr:row>
      <xdr:rowOff>99692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1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116219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9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141339</xdr:rowOff>
    </xdr:from>
    <xdr:to>
      <xdr:col>85</xdr:col>
      <xdr:colOff>127000</xdr:colOff>
      <xdr:row>96</xdr:row>
      <xdr:rowOff>150501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00539"/>
          <a:ext cx="8382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141339</xdr:rowOff>
    </xdr:from>
    <xdr:to>
      <xdr:col>81</xdr:col>
      <xdr:colOff>50800</xdr:colOff>
      <xdr:row>96</xdr:row>
      <xdr:rowOff>147346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00539"/>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143483</xdr:rowOff>
    </xdr:from>
    <xdr:to>
      <xdr:col>76</xdr:col>
      <xdr:colOff>114300</xdr:colOff>
      <xdr:row>96</xdr:row>
      <xdr:rowOff>147346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02683"/>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143483</xdr:rowOff>
    </xdr:from>
    <xdr:to>
      <xdr:col>71</xdr:col>
      <xdr:colOff>177800</xdr:colOff>
      <xdr:row>96</xdr:row>
      <xdr:rowOff>153374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02683"/>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99701</xdr:rowOff>
    </xdr:from>
    <xdr:to>
      <xdr:col>85</xdr:col>
      <xdr:colOff>177800</xdr:colOff>
      <xdr:row>97</xdr:row>
      <xdr:rowOff>29851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122578</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1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90539</xdr:rowOff>
    </xdr:from>
    <xdr:to>
      <xdr:col>81</xdr:col>
      <xdr:colOff>101600</xdr:colOff>
      <xdr:row>97</xdr:row>
      <xdr:rowOff>20689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37216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2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96546</xdr:rowOff>
    </xdr:from>
    <xdr:to>
      <xdr:col>76</xdr:col>
      <xdr:colOff>165100</xdr:colOff>
      <xdr:row>97</xdr:row>
      <xdr:rowOff>26696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43223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3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92683</xdr:rowOff>
    </xdr:from>
    <xdr:to>
      <xdr:col>72</xdr:col>
      <xdr:colOff>38100</xdr:colOff>
      <xdr:row>97</xdr:row>
      <xdr:rowOff>22833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39360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2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102574</xdr:rowOff>
    </xdr:from>
    <xdr:to>
      <xdr:col>67</xdr:col>
      <xdr:colOff>101600</xdr:colOff>
      <xdr:row>97</xdr:row>
      <xdr:rowOff>32724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49251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3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の目的別歳出の特徴は、民生費、公債費が高い水準を推移していることである。主な要因は、民生費については町の重要施策として実施している少子化・子育て支援施策、給付費等に係る扶助費等が他市町村に比べ高い水準にあり、公債費については東日本大震災発生後、防災計画の見直しを行い、平成２３年度より緊急防災・減災事業債を活用し拠点避難地、避難所施設等の整備を実施してきたことにより、地方債残高が増加したことが考え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中長期において天草広域連合新ごみ処理施設整備事業に係る負担金や義務教育学校施設整備等の計画が控えているため、選択と集中による新規事業の抑制に努め、借入の抑制を図りながら、徐々に減少させ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低い水準を推移している。これは、児童・生徒数が少なく、減少傾向にあるのが一因と考えられるが、近年導入した１人に１台のタブレット等も活用し、学力向上と地域の将来を担う人材育成に努めた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ただし、今後は、義務教育学校施設整備が予定されており経費増が見込まれる。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また、天草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広域連合で実施している塵芥処理事業で、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新ごみ処理施設整備事業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財政調整基金残高は、地方交付税の増等により＋２０８，５７３千円となった。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実質収支比率は、前年度と比較して、標準財政規模が△１１，６６９千円となり、実質収支も固定資産税等により△７０，８６１千円となったため減少した。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実質単年度収支は、前年度と比較して、積立金が＋４７，０３５千円となっているが、単年度収支が△１９４，７３０千円となったため減少した。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連結実質赤字比率は、全会計において黒字収支であるため赤字比率はない。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水道特別会計は、一般会計からの公債費財源繰出しが今後も続き、施設の老朽化等による更新も続くため、定期的な料金の見直しを行っていく必要がある（平成２１年度料金改定）。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特別会計は、一般会計からの公債費財源繰出しが、当面２億円程度で推移することが見込まれている。今後の設備更新のためにも定期的な料金の見直しを行っていく必要がある（平成２８年度料金改定）。</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なお、水道、下水道特別会計については、令和６年４月１日より法適用化した。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宅地造成事業特別会計は、土地区画の売却がなかった。今後は土地の販売・促進に努める。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国民健康保険特別会計は、熊本県全市町村の国保税（料）の統一に向けて進めており、併せて医療費適正化に引き続き取り組む。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各会計独立採算性に立ち返り、税（料）率や使用料等の適正化を図り、一般会計の負担を軽減するよう努める。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平成２３年度から実施した緊急防災・減災事業や都市再生整備計画事業等の大型事業に積極的に取り組んできたことに伴う、元利償還金の増加によるものである。公債費はピークを迎え減少傾向であるが、中長期において天草広域連合新ごみ処理施設整備事業に係る負担金や義務教育学校施設整備等の計画が控えているため、選択と集中による新規事業の抑制に努め、借入の抑制を図りながら、徐々に減少させていく。また、公営企業債の元利償還金に対する繰入金について、当面は現状維持の状況が続くと見込まれ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今後については、借入の抑制を図りながら、町振興計画に沿った地方債残高の圧縮に努める。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満期一括償還地方債の借入はない。</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平成２３年度から緊急防災・減災事業や都市再生整備計画事業等の大型事業に積極的に取り組んできたことに伴う地方債残高の増加と基金の減少がみられていたが、近年は、地方債の借入を抑制し、地方債残高の圧縮に努めてきたことで地方債残高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公営企業においては、公営企業債等の元利償還が年々進み、公営企業債残高が減少しているが、今後は、水道・下水道の老朽化施設の更新も想定される。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退職手当負担見込額については、世代間のばらつきにより増加しているが、今後は、職員数の減により減少することが見込まれる。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充当可能基金については、財政調整基金への積立（＋２０８，５７３千円）により増加した。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今後も、新たな地方債の借入を最小限にとどめるとともに、地方債残高の圧縮に努め、将来負担比率の改善を図っていく。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熊本県苓北町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・財政調整基金については、決算剰余金による積立１４０，０００千円をはじめ、地方交付税等の増額による積立や利子積立により総額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で＋２０８，５７３千円となった。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・減債基金についても、地方交付税等の増額による積立や利子積立により総額で＋６１，５６２千円となった。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・特定目的基金については、学校校舎改築基金＋５１，１１９千円やふるさとづくり応援基金積立＋７５，８３５千円（積立９３，８３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５千円、とりくずし１８，０００千円）等により、合計で＋１３１，９４６千円（積立１５３，３８７千円、とりくずし２１，４４１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千円）となった。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以上により、基金全体で＋４０２，０８１千円（積立４２３，５２２千円、とりくずし２１，４４１千円）となった。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決算における一般会計地方債残高が５，９７４，９９２千円であり、町の財政計画としては、平成３０年度～令和１０年度で起債残高５８億円とする計画を立てている。また、公債費はピークを迎え減少傾向であるが、中長期において天草広域連合新ごみ処理施設整備事業に係る負担金や義務教育学校施設整備等の計画が控えているため、選択と集中による新規事業の抑制に努め、充当可能な基金の確保を行っていく。また、引き続き町振興計画に沿った地方債残高の縮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①苓北町立小中学校校舎改築基金：小中学校の校舎等整備事業資金に充当するための基金。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②町民総合センター整備基金：町民総合センターの増改築事業資金に充当するための基金。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③社会福祉振興基金：高齢者及び障害者等の福祉の増進に要する経費に充当するための基金。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④坂本福祉基金：果実運用型の基金で、社会福祉協議会への補助経費に充当。　</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⑤藤本福祉基金：果実運用型の基金で、社会福祉協議会への補助経費に充当。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⑥地域づくり推進基金：国際交流のための海外派遣事業等や地域づくりに伴う人材育成のための研修等に要する経費に充当するための基金。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⑦富岡城整備基金：富岡城整備事業に要する経費に充当するための基金。</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⑧天草長崎航路対策基金：天草・長崎航路対策に要する経費に充当するための基金。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⑨ふるさと水と土保全基金：果実運用型の基金で、土地改良施設の機能を適正に発揮させるために必要な集落共同活動の強化を図るための事業に充当。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⑩ふるさとづくり応援基金：５つの地域おこし事業やまちづくりの課題に対応するための経費に充当するための基金。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⑪森林環境譲与税基金：森林整備等に係る経費に充当するための基金。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⑫地域活性化推進基金：令和２年度新設。熊本県と苓北町との共同施設である都呂々ダムの運営に当たり、施設所在地である苓北町の地域活性化を推進するための基金。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⑬新型コロナウイルス対策農林漁業経営安定事業基金：新型コロナウイルス感染症の影響により、苓北町新型コロナウイルス対策農林漁業経営安定事業による資金の融　</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資を受けた町内農林漁業者に対する利子補給及び保証料助成に要する経費に充当するための基金。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⑭中小企業新型コロナウイルス感染症対策特別利子補給事業基金：新型コロナウイルス感染症の影響により、苓北町中小企業新型コロナウイルス感染症対策特別利子補　</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給事業による熊本県金融円滑化特別資金（新型コロナウイルス感染症関連分）の融資を受けた町内中小企業者に対する利子補給に要する経費に充当するための基金</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⑮苓北町町営住宅等基金：町営住宅等の建設、解体、修繕又は改良事業に充当するための基金。</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学校校舎改築基金＋５１，１１９千円やふるさとづくり応援基金＋７５，８３５千円等により、合計で＋１３１，９４６千円となった。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町施設や小中学校の老朽化等へ対応するため、計画的な積立を行う。また、ふるさとづくり応援基金については、今後の広報活動、返礼品の充実等を行うとともに、増額させていくよう努める。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決算剰余金による積立１４０，０００千円をはじめ、地方交付税等の増額による積立や利子積立により総額で＋２０８，５７３千円となった。</a:t>
          </a: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の半分以上を毎年基金積立していることに加え、中長期において天草広域連合新ごみ処理施設整備事業に係る負担金や義務教育学校施設整備等の計画が控えている。また、公共施設の維持管理経費の増加も想定されるため、財政調整基金積立による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地方交付税等の増額による積立や利子積立により総額で＋６１，５６２千円となった。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決算における一般会計地方債残高が５，９７４，９９２千円であり、町の財政計画としては、平成３０年度～令和１０年度で起債残高５８億円とする計画を立てている。また、公債費はピークを迎え減少傾向であるが、中長期において天草広域連合新ごみ処理施設整備事業に係る負担金や義務教育学校施設整備等の計画が控えているため、選択と集中による新規事業の抑制に努め、充当可能な基金の確保を行っていく。また、引き続き町振興計画に沿った地方債残高の縮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5821981</v>
      </c>
      <c r="BO4" s="371"/>
      <c r="BP4" s="371"/>
      <c r="BQ4" s="371"/>
      <c r="BR4" s="371"/>
      <c r="BS4" s="371"/>
      <c r="BT4" s="371"/>
      <c r="BU4" s="372"/>
      <c r="BV4" s="370">
        <v>5874180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7.8</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5601721</v>
      </c>
      <c r="BO5" s="408"/>
      <c r="BP5" s="408"/>
      <c r="BQ5" s="408"/>
      <c r="BR5" s="408"/>
      <c r="BS5" s="408"/>
      <c r="BT5" s="408"/>
      <c r="BU5" s="409"/>
      <c r="BV5" s="407">
        <v>5556929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87.7</v>
      </c>
      <c r="CU5" s="405"/>
      <c r="CV5" s="405"/>
      <c r="CW5" s="405"/>
      <c r="CX5" s="405"/>
      <c r="CY5" s="405"/>
      <c r="CZ5" s="405"/>
      <c r="DA5" s="406"/>
      <c r="DB5" s="404">
        <v>87.2</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220260</v>
      </c>
      <c r="BO6" s="408"/>
      <c r="BP6" s="408"/>
      <c r="BQ6" s="408"/>
      <c r="BR6" s="408"/>
      <c r="BS6" s="408"/>
      <c r="BT6" s="408"/>
      <c r="BU6" s="409"/>
      <c r="BV6" s="407">
        <v>317251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87.7</v>
      </c>
      <c r="CU6" s="445"/>
      <c r="CV6" s="445"/>
      <c r="CW6" s="445"/>
      <c r="CX6" s="445"/>
      <c r="CY6" s="445"/>
      <c r="CZ6" s="445"/>
      <c r="DA6" s="446"/>
      <c r="DB6" s="444">
        <v>87.2</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13666</v>
      </c>
      <c r="BO7" s="408"/>
      <c r="BP7" s="408"/>
      <c r="BQ7" s="408"/>
      <c r="BR7" s="408"/>
      <c r="BS7" s="408"/>
      <c r="BT7" s="408"/>
      <c r="BU7" s="409"/>
      <c r="BV7" s="407">
        <v>39796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3545176</v>
      </c>
      <c r="CU7" s="408"/>
      <c r="CV7" s="408"/>
      <c r="CW7" s="408"/>
      <c r="CX7" s="408"/>
      <c r="CY7" s="408"/>
      <c r="CZ7" s="408"/>
      <c r="DA7" s="409"/>
      <c r="DB7" s="407">
        <v>3556845</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206594</v>
      </c>
      <c r="BO8" s="408"/>
      <c r="BP8" s="408"/>
      <c r="BQ8" s="408"/>
      <c r="BR8" s="408"/>
      <c r="BS8" s="408"/>
      <c r="BT8" s="408"/>
      <c r="BU8" s="409"/>
      <c r="BV8" s="407">
        <v>277455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0.43</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7114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-70861</v>
      </c>
      <c r="BO9" s="408"/>
      <c r="BP9" s="408"/>
      <c r="BQ9" s="408"/>
      <c r="BR9" s="408"/>
      <c r="BS9" s="408"/>
      <c r="BT9" s="408"/>
      <c r="BU9" s="409"/>
      <c r="BV9" s="407">
        <v>123869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17.3</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7739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208573</v>
      </c>
      <c r="BO10" s="408"/>
      <c r="BP10" s="408"/>
      <c r="BQ10" s="408"/>
      <c r="BR10" s="408"/>
      <c r="BS10" s="408"/>
      <c r="BT10" s="408"/>
      <c r="BU10" s="409"/>
      <c r="BV10" s="407">
        <v>161538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6409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6332</v>
      </c>
      <c r="S13" s="492"/>
      <c r="T13" s="492"/>
      <c r="U13" s="492"/>
      <c r="V13" s="493"/>
      <c r="W13" s="423" t="s">
        <v>131</v>
      </c>
      <c r="X13" s="424"/>
      <c r="Y13" s="424"/>
      <c r="Z13" s="424"/>
      <c r="AA13" s="424"/>
      <c r="AB13" s="414"/>
      <c r="AC13" s="458">
        <v>483</v>
      </c>
      <c r="AD13" s="459"/>
      <c r="AE13" s="459"/>
      <c r="AF13" s="459"/>
      <c r="AG13" s="501"/>
      <c r="AH13" s="458">
        <v>583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137712</v>
      </c>
      <c r="BO13" s="408"/>
      <c r="BP13" s="408"/>
      <c r="BQ13" s="408"/>
      <c r="BR13" s="408"/>
      <c r="BS13" s="408"/>
      <c r="BT13" s="408"/>
      <c r="BU13" s="409"/>
      <c r="BV13" s="407">
        <v>285407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12.5</v>
      </c>
      <c r="CU13" s="405"/>
      <c r="CV13" s="405"/>
      <c r="CW13" s="405"/>
      <c r="CX13" s="405"/>
      <c r="CY13" s="405"/>
      <c r="CZ13" s="405"/>
      <c r="DA13" s="406"/>
      <c r="DB13" s="404">
        <v>12.4</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6571</v>
      </c>
      <c r="S14" s="492"/>
      <c r="T14" s="492"/>
      <c r="U14" s="492"/>
      <c r="V14" s="493"/>
      <c r="W14" s="397"/>
      <c r="X14" s="398"/>
      <c r="Y14" s="398"/>
      <c r="Z14" s="398"/>
      <c r="AA14" s="398"/>
      <c r="AB14" s="387"/>
      <c r="AC14" s="494">
        <v>15.2</v>
      </c>
      <c r="AD14" s="495"/>
      <c r="AE14" s="495"/>
      <c r="AF14" s="495"/>
      <c r="AG14" s="496"/>
      <c r="AH14" s="494">
        <v>16.399999999999999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18.100000000000001</v>
      </c>
      <c r="CU14" s="506"/>
      <c r="CV14" s="506"/>
      <c r="CW14" s="506"/>
      <c r="CX14" s="506"/>
      <c r="CY14" s="506"/>
      <c r="CZ14" s="506"/>
      <c r="DA14" s="507"/>
      <c r="DB14" s="505">
        <v>32.200000000000003</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6501</v>
      </c>
      <c r="S15" s="492"/>
      <c r="T15" s="492"/>
      <c r="U15" s="492"/>
      <c r="V15" s="493"/>
      <c r="W15" s="423" t="s">
        <v>137</v>
      </c>
      <c r="X15" s="424"/>
      <c r="Y15" s="424"/>
      <c r="Z15" s="424"/>
      <c r="AA15" s="424"/>
      <c r="AB15" s="414"/>
      <c r="AC15" s="458">
        <v>602</v>
      </c>
      <c r="AD15" s="459"/>
      <c r="AE15" s="459"/>
      <c r="AF15" s="459"/>
      <c r="AG15" s="501"/>
      <c r="AH15" s="458">
        <v>652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1277689</v>
      </c>
      <c r="BO15" s="371"/>
      <c r="BP15" s="371"/>
      <c r="BQ15" s="371"/>
      <c r="BR15" s="371"/>
      <c r="BS15" s="371"/>
      <c r="BT15" s="371"/>
      <c r="BU15" s="372"/>
      <c r="BV15" s="370">
        <v>1291564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v>
      </c>
      <c r="AD16" s="495"/>
      <c r="AE16" s="495"/>
      <c r="AF16" s="495"/>
      <c r="AG16" s="496"/>
      <c r="AH16" s="494">
        <v>18.3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3163796</v>
      </c>
      <c r="BO16" s="408"/>
      <c r="BP16" s="408"/>
      <c r="BQ16" s="408"/>
      <c r="BR16" s="408"/>
      <c r="BS16" s="408"/>
      <c r="BT16" s="408"/>
      <c r="BU16" s="409"/>
      <c r="BV16" s="407">
        <v>3139519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2089</v>
      </c>
      <c r="AD17" s="459"/>
      <c r="AE17" s="459"/>
      <c r="AF17" s="459"/>
      <c r="AG17" s="501"/>
      <c r="AH17" s="458">
        <v>2319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1635741</v>
      </c>
      <c r="BO17" s="408"/>
      <c r="BP17" s="408"/>
      <c r="BQ17" s="408"/>
      <c r="BR17" s="408"/>
      <c r="BS17" s="408"/>
      <c r="BT17" s="408"/>
      <c r="BU17" s="409"/>
      <c r="BV17" s="407">
        <v>1651670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67.58</v>
      </c>
      <c r="M18" s="531"/>
      <c r="N18" s="531"/>
      <c r="O18" s="531"/>
      <c r="P18" s="531"/>
      <c r="Q18" s="531"/>
      <c r="R18" s="532"/>
      <c r="S18" s="532"/>
      <c r="T18" s="532"/>
      <c r="U18" s="532"/>
      <c r="V18" s="533"/>
      <c r="W18" s="425"/>
      <c r="X18" s="426"/>
      <c r="Y18" s="426"/>
      <c r="Z18" s="426"/>
      <c r="AA18" s="426"/>
      <c r="AB18" s="417"/>
      <c r="AC18" s="534">
        <v>65.8</v>
      </c>
      <c r="AD18" s="535"/>
      <c r="AE18" s="535"/>
      <c r="AF18" s="535"/>
      <c r="AG18" s="536"/>
      <c r="AH18" s="534">
        <v>65.3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3082881</v>
      </c>
      <c r="BO18" s="408"/>
      <c r="BP18" s="408"/>
      <c r="BQ18" s="408"/>
      <c r="BR18" s="408"/>
      <c r="BS18" s="408"/>
      <c r="BT18" s="408"/>
      <c r="BU18" s="409"/>
      <c r="BV18" s="407">
        <v>3080987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105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4277031</v>
      </c>
      <c r="BO19" s="408"/>
      <c r="BP19" s="408"/>
      <c r="BQ19" s="408"/>
      <c r="BR19" s="408"/>
      <c r="BS19" s="408"/>
      <c r="BT19" s="408"/>
      <c r="BU19" s="409"/>
      <c r="BV19" s="407">
        <v>4156743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2769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5974992</v>
      </c>
      <c r="BO22" s="371"/>
      <c r="BP22" s="371"/>
      <c r="BQ22" s="371"/>
      <c r="BR22" s="371"/>
      <c r="BS22" s="371"/>
      <c r="BT22" s="371"/>
      <c r="BU22" s="372"/>
      <c r="BV22" s="370">
        <v>6283462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5831725</v>
      </c>
      <c r="BO23" s="408"/>
      <c r="BP23" s="408"/>
      <c r="BQ23" s="408"/>
      <c r="BR23" s="408"/>
      <c r="BS23" s="408"/>
      <c r="BT23" s="408"/>
      <c r="BU23" s="409"/>
      <c r="BV23" s="407">
        <v>6141478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7580</v>
      </c>
      <c r="R24" s="459"/>
      <c r="S24" s="459"/>
      <c r="T24" s="459"/>
      <c r="U24" s="459"/>
      <c r="V24" s="501"/>
      <c r="W24" s="553"/>
      <c r="X24" s="554"/>
      <c r="Y24" s="555"/>
      <c r="Z24" s="457" t="s">
        <v>162</v>
      </c>
      <c r="AA24" s="437"/>
      <c r="AB24" s="437"/>
      <c r="AC24" s="437"/>
      <c r="AD24" s="437"/>
      <c r="AE24" s="437"/>
      <c r="AF24" s="437"/>
      <c r="AG24" s="438"/>
      <c r="AH24" s="458">
        <v>81</v>
      </c>
      <c r="AI24" s="459"/>
      <c r="AJ24" s="459"/>
      <c r="AK24" s="459"/>
      <c r="AL24" s="501"/>
      <c r="AM24" s="458">
        <v>261711</v>
      </c>
      <c r="AN24" s="459"/>
      <c r="AO24" s="459"/>
      <c r="AP24" s="459"/>
      <c r="AQ24" s="459"/>
      <c r="AR24" s="501"/>
      <c r="AS24" s="458">
        <v>3231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3666935</v>
      </c>
      <c r="BO24" s="408"/>
      <c r="BP24" s="408"/>
      <c r="BQ24" s="408"/>
      <c r="BR24" s="408"/>
      <c r="BS24" s="408"/>
      <c r="BT24" s="408"/>
      <c r="BU24" s="409"/>
      <c r="BV24" s="407">
        <v>3718961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5690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249401</v>
      </c>
      <c r="BO25" s="371"/>
      <c r="BP25" s="371"/>
      <c r="BQ25" s="371"/>
      <c r="BR25" s="371"/>
      <c r="BS25" s="371"/>
      <c r="BT25" s="371"/>
      <c r="BU25" s="372"/>
      <c r="BV25" s="370">
        <v>109322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5310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10896</v>
      </c>
      <c r="AN26" s="459"/>
      <c r="AO26" s="459"/>
      <c r="AP26" s="459"/>
      <c r="AQ26" s="459"/>
      <c r="AR26" s="501"/>
      <c r="AS26" s="458">
        <v>3632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3030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1544205</v>
      </c>
      <c r="BO28" s="371"/>
      <c r="BP28" s="371"/>
      <c r="BQ28" s="371"/>
      <c r="BR28" s="371"/>
      <c r="BS28" s="371"/>
      <c r="BT28" s="371"/>
      <c r="BU28" s="372"/>
      <c r="BV28" s="370">
        <v>1335632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8</v>
      </c>
      <c r="M29" s="459"/>
      <c r="N29" s="459"/>
      <c r="O29" s="459"/>
      <c r="P29" s="501"/>
      <c r="Q29" s="458">
        <v>2280</v>
      </c>
      <c r="R29" s="459"/>
      <c r="S29" s="459"/>
      <c r="T29" s="459"/>
      <c r="U29" s="459"/>
      <c r="V29" s="501"/>
      <c r="W29" s="556"/>
      <c r="X29" s="557"/>
      <c r="Y29" s="558"/>
      <c r="Z29" s="457" t="s">
        <v>177</v>
      </c>
      <c r="AA29" s="437"/>
      <c r="AB29" s="437"/>
      <c r="AC29" s="437"/>
      <c r="AD29" s="437"/>
      <c r="AE29" s="437"/>
      <c r="AF29" s="437"/>
      <c r="AG29" s="438"/>
      <c r="AH29" s="458">
        <v>81</v>
      </c>
      <c r="AI29" s="459"/>
      <c r="AJ29" s="459"/>
      <c r="AK29" s="459"/>
      <c r="AL29" s="501"/>
      <c r="AM29" s="458">
        <v>261711</v>
      </c>
      <c r="AN29" s="459"/>
      <c r="AO29" s="459"/>
      <c r="AP29" s="459"/>
      <c r="AQ29" s="459"/>
      <c r="AR29" s="501"/>
      <c r="AS29" s="458">
        <v>3231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355993</v>
      </c>
      <c r="BO29" s="408"/>
      <c r="BP29" s="408"/>
      <c r="BQ29" s="408"/>
      <c r="BR29" s="408"/>
      <c r="BS29" s="408"/>
      <c r="BT29" s="408"/>
      <c r="BU29" s="409"/>
      <c r="BV29" s="407">
        <v>294431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413594</v>
      </c>
      <c r="BO30" s="527"/>
      <c r="BP30" s="527"/>
      <c r="BQ30" s="527"/>
      <c r="BR30" s="527"/>
      <c r="BS30" s="527"/>
      <c r="BT30" s="527"/>
      <c r="BU30" s="528"/>
      <c r="BV30" s="526">
        <v>281648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苓北町国民健康保険特別会計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苓北町水道特別会計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苓北町介護保険特別会計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苓北町下水道特別会計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天草広域連合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苓北町後期高齢者医療特別会計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7</v>
      </c>
      <c r="BF36" s="597"/>
      <c r="BG36" s="598" t="str">
        <f>IF('各会計、関係団体の財政状況及び健全化判断比率'!B33="","",'各会計、関係団体の財政状況及び健全化判断比率'!B33)</f>
        <v>苓北町農業集落排水特別会計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熊本県後期高齢者医療広域連合（一般会計）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8</v>
      </c>
      <c r="BF37" s="597"/>
      <c r="BG37" s="598" t="str">
        <f>IF('各会計、関係団体の財政状況及び健全化判断比率'!B34="","",'各会計、関係団体の財政状況及び健全化判断比率'!B34)</f>
        <v>苓北町特定地域生活排水処理事業特別会計</v>
      </c>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熊本県後期高齢者医療広域連合（特別会計）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9</v>
      </c>
      <c r="BF38" s="597"/>
      <c r="BG38" s="598" t="str">
        <f>IF('各会計、関係団体の財政状況及び健全化判断比率'!B35="","",'各会計、関係団体の財政状況及び健全化判断比率'!B35)</f>
        <v>苓北町宅地造成事業特別会計</v>
      </c>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QYPMhIjlW5IgB6YAuZ4CE0gMCoCiiIcIy86hOSdSL2TIFoQWhUMSovNGNCTuloS4pMnYA9kq990KB7AE5sg6XQ==" saltValue="g0DdIHyUt62Z8Bu5x3G12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59055118110236227" right="0" top="0.59055118110236227" bottom="0.59055118110236227" header="0.39370078740157483" footer="0.39370078740157483"/>
  <pageSetup paperSize="9" scale="52" orientation="landscape" horizontalDpi="1200" verticalDpi="12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1351933</v>
      </c>
      <c r="S5" s="613"/>
      <c r="T5" s="613"/>
      <c r="U5" s="613"/>
      <c r="V5" s="613"/>
      <c r="W5" s="613"/>
      <c r="X5" s="613"/>
      <c r="Y5" s="614"/>
      <c r="Z5" s="615">
        <v>23.2</v>
      </c>
      <c r="AA5" s="615"/>
      <c r="AB5" s="615"/>
      <c r="AC5" s="615"/>
      <c r="AD5" s="616">
        <v>1351933</v>
      </c>
      <c r="AE5" s="616"/>
      <c r="AF5" s="616"/>
      <c r="AG5" s="616"/>
      <c r="AH5" s="616"/>
      <c r="AI5" s="616"/>
      <c r="AJ5" s="616"/>
      <c r="AK5" s="616"/>
      <c r="AL5" s="617">
        <v>38.4</v>
      </c>
      <c r="AM5" s="618"/>
      <c r="AN5" s="618"/>
      <c r="AO5" s="619"/>
      <c r="AP5" s="609" t="s">
        <v>216</v>
      </c>
      <c r="AQ5" s="610"/>
      <c r="AR5" s="610"/>
      <c r="AS5" s="610"/>
      <c r="AT5" s="610"/>
      <c r="AU5" s="610"/>
      <c r="AV5" s="610"/>
      <c r="AW5" s="610"/>
      <c r="AX5" s="610"/>
      <c r="AY5" s="610"/>
      <c r="AZ5" s="610"/>
      <c r="BA5" s="610"/>
      <c r="BB5" s="610"/>
      <c r="BC5" s="610"/>
      <c r="BD5" s="610"/>
      <c r="BE5" s="610"/>
      <c r="BF5" s="611"/>
      <c r="BG5" s="623">
        <v>1350695</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68839</v>
      </c>
      <c r="S6" s="624"/>
      <c r="T6" s="624"/>
      <c r="U6" s="624"/>
      <c r="V6" s="624"/>
      <c r="W6" s="624"/>
      <c r="X6" s="624"/>
      <c r="Y6" s="625"/>
      <c r="Z6" s="626">
        <v>1.2</v>
      </c>
      <c r="AA6" s="626"/>
      <c r="AB6" s="626"/>
      <c r="AC6" s="626"/>
      <c r="AD6" s="627">
        <v>68839</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1350695</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63832</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63832</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129</v>
      </c>
      <c r="S7" s="624"/>
      <c r="T7" s="624"/>
      <c r="U7" s="624"/>
      <c r="V7" s="624"/>
      <c r="W7" s="624"/>
      <c r="X7" s="624"/>
      <c r="Y7" s="625"/>
      <c r="Z7" s="626">
        <v>0</v>
      </c>
      <c r="AA7" s="626"/>
      <c r="AB7" s="626"/>
      <c r="AC7" s="626"/>
      <c r="AD7" s="627">
        <v>129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238446</v>
      </c>
      <c r="BH7" s="624"/>
      <c r="BI7" s="624"/>
      <c r="BJ7" s="624"/>
      <c r="BK7" s="624"/>
      <c r="BL7" s="624"/>
      <c r="BM7" s="624"/>
      <c r="BN7" s="625"/>
      <c r="BO7" s="626">
        <v>17.600000000000001</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1303995</v>
      </c>
      <c r="CS7" s="624"/>
      <c r="CT7" s="624"/>
      <c r="CU7" s="624"/>
      <c r="CV7" s="624"/>
      <c r="CW7" s="624"/>
      <c r="CX7" s="624"/>
      <c r="CY7" s="625"/>
      <c r="CZ7" s="626">
        <v>23.3</v>
      </c>
      <c r="DA7" s="626"/>
      <c r="DB7" s="626"/>
      <c r="DC7" s="626"/>
      <c r="DD7" s="632">
        <v>49217</v>
      </c>
      <c r="DE7" s="624"/>
      <c r="DF7" s="624"/>
      <c r="DG7" s="624"/>
      <c r="DH7" s="624"/>
      <c r="DI7" s="624"/>
      <c r="DJ7" s="624"/>
      <c r="DK7" s="624"/>
      <c r="DL7" s="624"/>
      <c r="DM7" s="624"/>
      <c r="DN7" s="624"/>
      <c r="DO7" s="624"/>
      <c r="DP7" s="625"/>
      <c r="DQ7" s="632">
        <v>969604</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1976</v>
      </c>
      <c r="S8" s="624"/>
      <c r="T8" s="624"/>
      <c r="U8" s="624"/>
      <c r="V8" s="624"/>
      <c r="W8" s="624"/>
      <c r="X8" s="624"/>
      <c r="Y8" s="625"/>
      <c r="Z8" s="626">
        <v>0</v>
      </c>
      <c r="AA8" s="626"/>
      <c r="AB8" s="626"/>
      <c r="AC8" s="626"/>
      <c r="AD8" s="627">
        <v>1976</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10001</v>
      </c>
      <c r="BH8" s="624"/>
      <c r="BI8" s="624"/>
      <c r="BJ8" s="624"/>
      <c r="BK8" s="624"/>
      <c r="BL8" s="624"/>
      <c r="BM8" s="624"/>
      <c r="BN8" s="625"/>
      <c r="BO8" s="626">
        <v>0.7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1554472</v>
      </c>
      <c r="CS8" s="624"/>
      <c r="CT8" s="624"/>
      <c r="CU8" s="624"/>
      <c r="CV8" s="624"/>
      <c r="CW8" s="624"/>
      <c r="CX8" s="624"/>
      <c r="CY8" s="625"/>
      <c r="CZ8" s="626">
        <v>27.7</v>
      </c>
      <c r="DA8" s="626"/>
      <c r="DB8" s="626"/>
      <c r="DC8" s="626"/>
      <c r="DD8" s="632" t="s">
        <v>122</v>
      </c>
      <c r="DE8" s="624"/>
      <c r="DF8" s="624"/>
      <c r="DG8" s="624"/>
      <c r="DH8" s="624"/>
      <c r="DI8" s="624"/>
      <c r="DJ8" s="624"/>
      <c r="DK8" s="624"/>
      <c r="DL8" s="624"/>
      <c r="DM8" s="624"/>
      <c r="DN8" s="624"/>
      <c r="DO8" s="624"/>
      <c r="DP8" s="625"/>
      <c r="DQ8" s="632">
        <v>832123</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2021</v>
      </c>
      <c r="S9" s="624"/>
      <c r="T9" s="624"/>
      <c r="U9" s="624"/>
      <c r="V9" s="624"/>
      <c r="W9" s="624"/>
      <c r="X9" s="624"/>
      <c r="Y9" s="625"/>
      <c r="Z9" s="626">
        <v>0</v>
      </c>
      <c r="AA9" s="626"/>
      <c r="AB9" s="626"/>
      <c r="AC9" s="626"/>
      <c r="AD9" s="627">
        <v>2021</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206600</v>
      </c>
      <c r="BH9" s="624"/>
      <c r="BI9" s="624"/>
      <c r="BJ9" s="624"/>
      <c r="BK9" s="624"/>
      <c r="BL9" s="624"/>
      <c r="BM9" s="624"/>
      <c r="BN9" s="625"/>
      <c r="BO9" s="626">
        <v>15.3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363677</v>
      </c>
      <c r="CS9" s="624"/>
      <c r="CT9" s="624"/>
      <c r="CU9" s="624"/>
      <c r="CV9" s="624"/>
      <c r="CW9" s="624"/>
      <c r="CX9" s="624"/>
      <c r="CY9" s="625"/>
      <c r="CZ9" s="626">
        <v>6.5</v>
      </c>
      <c r="DA9" s="626"/>
      <c r="DB9" s="626"/>
      <c r="DC9" s="626"/>
      <c r="DD9" s="632" t="s">
        <v>122</v>
      </c>
      <c r="DE9" s="624"/>
      <c r="DF9" s="624"/>
      <c r="DG9" s="624"/>
      <c r="DH9" s="624"/>
      <c r="DI9" s="624"/>
      <c r="DJ9" s="624"/>
      <c r="DK9" s="624"/>
      <c r="DL9" s="624"/>
      <c r="DM9" s="624"/>
      <c r="DN9" s="624"/>
      <c r="DO9" s="624"/>
      <c r="DP9" s="625"/>
      <c r="DQ9" s="632">
        <v>294496</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15114</v>
      </c>
      <c r="BH10" s="624"/>
      <c r="BI10" s="624"/>
      <c r="BJ10" s="624"/>
      <c r="BK10" s="624"/>
      <c r="BL10" s="624"/>
      <c r="BM10" s="624"/>
      <c r="BN10" s="625"/>
      <c r="BO10" s="626">
        <v>1.1000000000000001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176110</v>
      </c>
      <c r="S11" s="624"/>
      <c r="T11" s="624"/>
      <c r="U11" s="624"/>
      <c r="V11" s="624"/>
      <c r="W11" s="624"/>
      <c r="X11" s="624"/>
      <c r="Y11" s="625"/>
      <c r="Z11" s="628">
        <v>3</v>
      </c>
      <c r="AA11" s="629"/>
      <c r="AB11" s="629"/>
      <c r="AC11" s="635"/>
      <c r="AD11" s="632">
        <v>176110</v>
      </c>
      <c r="AE11" s="624"/>
      <c r="AF11" s="624"/>
      <c r="AG11" s="624"/>
      <c r="AH11" s="624"/>
      <c r="AI11" s="624"/>
      <c r="AJ11" s="624"/>
      <c r="AK11" s="625"/>
      <c r="AL11" s="628">
        <v>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6731</v>
      </c>
      <c r="BH11" s="624"/>
      <c r="BI11" s="624"/>
      <c r="BJ11" s="624"/>
      <c r="BK11" s="624"/>
      <c r="BL11" s="624"/>
      <c r="BM11" s="624"/>
      <c r="BN11" s="625"/>
      <c r="BO11" s="626">
        <v>0.5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261468</v>
      </c>
      <c r="CS11" s="624"/>
      <c r="CT11" s="624"/>
      <c r="CU11" s="624"/>
      <c r="CV11" s="624"/>
      <c r="CW11" s="624"/>
      <c r="CX11" s="624"/>
      <c r="CY11" s="625"/>
      <c r="CZ11" s="626">
        <v>4.7</v>
      </c>
      <c r="DA11" s="626"/>
      <c r="DB11" s="626"/>
      <c r="DC11" s="626"/>
      <c r="DD11" s="632">
        <v>74300</v>
      </c>
      <c r="DE11" s="624"/>
      <c r="DF11" s="624"/>
      <c r="DG11" s="624"/>
      <c r="DH11" s="624"/>
      <c r="DI11" s="624"/>
      <c r="DJ11" s="624"/>
      <c r="DK11" s="624"/>
      <c r="DL11" s="624"/>
      <c r="DM11" s="624"/>
      <c r="DN11" s="624"/>
      <c r="DO11" s="624"/>
      <c r="DP11" s="625"/>
      <c r="DQ11" s="632">
        <v>135551</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1044831</v>
      </c>
      <c r="BH12" s="624"/>
      <c r="BI12" s="624"/>
      <c r="BJ12" s="624"/>
      <c r="BK12" s="624"/>
      <c r="BL12" s="624"/>
      <c r="BM12" s="624"/>
      <c r="BN12" s="625"/>
      <c r="BO12" s="626">
        <v>77.3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230109</v>
      </c>
      <c r="CS12" s="624"/>
      <c r="CT12" s="624"/>
      <c r="CU12" s="624"/>
      <c r="CV12" s="624"/>
      <c r="CW12" s="624"/>
      <c r="CX12" s="624"/>
      <c r="CY12" s="625"/>
      <c r="CZ12" s="626">
        <v>4.0999999999999996</v>
      </c>
      <c r="DA12" s="626"/>
      <c r="DB12" s="626"/>
      <c r="DC12" s="626"/>
      <c r="DD12" s="632" t="s">
        <v>122</v>
      </c>
      <c r="DE12" s="624"/>
      <c r="DF12" s="624"/>
      <c r="DG12" s="624"/>
      <c r="DH12" s="624"/>
      <c r="DI12" s="624"/>
      <c r="DJ12" s="624"/>
      <c r="DK12" s="624"/>
      <c r="DL12" s="624"/>
      <c r="DM12" s="624"/>
      <c r="DN12" s="624"/>
      <c r="DO12" s="624"/>
      <c r="DP12" s="625"/>
      <c r="DQ12" s="632">
        <v>201965</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1044351</v>
      </c>
      <c r="BH13" s="624"/>
      <c r="BI13" s="624"/>
      <c r="BJ13" s="624"/>
      <c r="BK13" s="624"/>
      <c r="BL13" s="624"/>
      <c r="BM13" s="624"/>
      <c r="BN13" s="625"/>
      <c r="BO13" s="626">
        <v>77.2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472265</v>
      </c>
      <c r="CS13" s="624"/>
      <c r="CT13" s="624"/>
      <c r="CU13" s="624"/>
      <c r="CV13" s="624"/>
      <c r="CW13" s="624"/>
      <c r="CX13" s="624"/>
      <c r="CY13" s="625"/>
      <c r="CZ13" s="626">
        <v>8.4</v>
      </c>
      <c r="DA13" s="626"/>
      <c r="DB13" s="626"/>
      <c r="DC13" s="626"/>
      <c r="DD13" s="632">
        <v>160594</v>
      </c>
      <c r="DE13" s="624"/>
      <c r="DF13" s="624"/>
      <c r="DG13" s="624"/>
      <c r="DH13" s="624"/>
      <c r="DI13" s="624"/>
      <c r="DJ13" s="624"/>
      <c r="DK13" s="624"/>
      <c r="DL13" s="624"/>
      <c r="DM13" s="624"/>
      <c r="DN13" s="624"/>
      <c r="DO13" s="624"/>
      <c r="DP13" s="625"/>
      <c r="DQ13" s="632">
        <v>301595</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411</v>
      </c>
      <c r="S14" s="624"/>
      <c r="T14" s="624"/>
      <c r="U14" s="624"/>
      <c r="V14" s="624"/>
      <c r="W14" s="624"/>
      <c r="X14" s="624"/>
      <c r="Y14" s="625"/>
      <c r="Z14" s="626">
        <v>0</v>
      </c>
      <c r="AA14" s="626"/>
      <c r="AB14" s="626"/>
      <c r="AC14" s="626"/>
      <c r="AD14" s="627">
        <v>411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29248</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228256</v>
      </c>
      <c r="CS14" s="624"/>
      <c r="CT14" s="624"/>
      <c r="CU14" s="624"/>
      <c r="CV14" s="624"/>
      <c r="CW14" s="624"/>
      <c r="CX14" s="624"/>
      <c r="CY14" s="625"/>
      <c r="CZ14" s="626">
        <v>4.0999999999999996</v>
      </c>
      <c r="DA14" s="626"/>
      <c r="DB14" s="626"/>
      <c r="DC14" s="626"/>
      <c r="DD14" s="632">
        <v>2732</v>
      </c>
      <c r="DE14" s="624"/>
      <c r="DF14" s="624"/>
      <c r="DG14" s="624"/>
      <c r="DH14" s="624"/>
      <c r="DI14" s="624"/>
      <c r="DJ14" s="624"/>
      <c r="DK14" s="624"/>
      <c r="DL14" s="624"/>
      <c r="DM14" s="624"/>
      <c r="DN14" s="624"/>
      <c r="DO14" s="624"/>
      <c r="DP14" s="625"/>
      <c r="DQ14" s="632">
        <v>194357</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38170</v>
      </c>
      <c r="BH15" s="624"/>
      <c r="BI15" s="624"/>
      <c r="BJ15" s="624"/>
      <c r="BK15" s="624"/>
      <c r="BL15" s="624"/>
      <c r="BM15" s="624"/>
      <c r="BN15" s="625"/>
      <c r="BO15" s="626">
        <v>2.8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372471</v>
      </c>
      <c r="CS15" s="624"/>
      <c r="CT15" s="624"/>
      <c r="CU15" s="624"/>
      <c r="CV15" s="624"/>
      <c r="CW15" s="624"/>
      <c r="CX15" s="624"/>
      <c r="CY15" s="625"/>
      <c r="CZ15" s="626">
        <v>6.6</v>
      </c>
      <c r="DA15" s="626"/>
      <c r="DB15" s="626"/>
      <c r="DC15" s="626"/>
      <c r="DD15" s="632">
        <v>2805</v>
      </c>
      <c r="DE15" s="624"/>
      <c r="DF15" s="624"/>
      <c r="DG15" s="624"/>
      <c r="DH15" s="624"/>
      <c r="DI15" s="624"/>
      <c r="DJ15" s="624"/>
      <c r="DK15" s="624"/>
      <c r="DL15" s="624"/>
      <c r="DM15" s="624"/>
      <c r="DN15" s="624"/>
      <c r="DO15" s="624"/>
      <c r="DP15" s="625"/>
      <c r="DQ15" s="632">
        <v>350105</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6837</v>
      </c>
      <c r="S16" s="624"/>
      <c r="T16" s="624"/>
      <c r="U16" s="624"/>
      <c r="V16" s="624"/>
      <c r="W16" s="624"/>
      <c r="X16" s="624"/>
      <c r="Y16" s="625"/>
      <c r="Z16" s="626">
        <v>0.1</v>
      </c>
      <c r="AA16" s="626"/>
      <c r="AB16" s="626"/>
      <c r="AC16" s="626"/>
      <c r="AD16" s="627">
        <v>6837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64353</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26748</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13053</v>
      </c>
      <c r="S17" s="624"/>
      <c r="T17" s="624"/>
      <c r="U17" s="624"/>
      <c r="V17" s="624"/>
      <c r="W17" s="624"/>
      <c r="X17" s="624"/>
      <c r="Y17" s="625"/>
      <c r="Z17" s="626">
        <v>0.2</v>
      </c>
      <c r="AA17" s="626"/>
      <c r="AB17" s="626"/>
      <c r="AC17" s="626"/>
      <c r="AD17" s="627">
        <v>13053</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686823</v>
      </c>
      <c r="CS17" s="624"/>
      <c r="CT17" s="624"/>
      <c r="CU17" s="624"/>
      <c r="CV17" s="624"/>
      <c r="CW17" s="624"/>
      <c r="CX17" s="624"/>
      <c r="CY17" s="625"/>
      <c r="CZ17" s="626">
        <v>12.3</v>
      </c>
      <c r="DA17" s="626"/>
      <c r="DB17" s="626"/>
      <c r="DC17" s="626"/>
      <c r="DD17" s="632" t="s">
        <v>122</v>
      </c>
      <c r="DE17" s="624"/>
      <c r="DF17" s="624"/>
      <c r="DG17" s="624"/>
      <c r="DH17" s="624"/>
      <c r="DI17" s="624"/>
      <c r="DJ17" s="624"/>
      <c r="DK17" s="624"/>
      <c r="DL17" s="624"/>
      <c r="DM17" s="624"/>
      <c r="DN17" s="624"/>
      <c r="DO17" s="624"/>
      <c r="DP17" s="625"/>
      <c r="DQ17" s="632">
        <v>686395</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2848</v>
      </c>
      <c r="S18" s="624"/>
      <c r="T18" s="624"/>
      <c r="U18" s="624"/>
      <c r="V18" s="624"/>
      <c r="W18" s="624"/>
      <c r="X18" s="624"/>
      <c r="Y18" s="625"/>
      <c r="Z18" s="626">
        <v>0</v>
      </c>
      <c r="AA18" s="626"/>
      <c r="AB18" s="626"/>
      <c r="AC18" s="626"/>
      <c r="AD18" s="627">
        <v>2848</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2441</v>
      </c>
      <c r="S19" s="624"/>
      <c r="T19" s="624"/>
      <c r="U19" s="624"/>
      <c r="V19" s="624"/>
      <c r="W19" s="624"/>
      <c r="X19" s="624"/>
      <c r="Y19" s="625"/>
      <c r="Z19" s="626">
        <v>0</v>
      </c>
      <c r="AA19" s="626"/>
      <c r="AB19" s="626"/>
      <c r="AC19" s="626"/>
      <c r="AD19" s="627">
        <v>2441</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1238</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407</v>
      </c>
      <c r="S20" s="624"/>
      <c r="T20" s="624"/>
      <c r="U20" s="624"/>
      <c r="V20" s="624"/>
      <c r="W20" s="624"/>
      <c r="X20" s="624"/>
      <c r="Y20" s="625"/>
      <c r="Z20" s="626">
        <v>0</v>
      </c>
      <c r="AA20" s="626"/>
      <c r="AB20" s="626"/>
      <c r="AC20" s="626"/>
      <c r="AD20" s="627">
        <v>407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1238</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5601721</v>
      </c>
      <c r="CS20" s="624"/>
      <c r="CT20" s="624"/>
      <c r="CU20" s="624"/>
      <c r="CV20" s="624"/>
      <c r="CW20" s="624"/>
      <c r="CX20" s="624"/>
      <c r="CY20" s="625"/>
      <c r="CZ20" s="626">
        <v>100</v>
      </c>
      <c r="DA20" s="626"/>
      <c r="DB20" s="626"/>
      <c r="DC20" s="626"/>
      <c r="DD20" s="632">
        <v>289648</v>
      </c>
      <c r="DE20" s="624"/>
      <c r="DF20" s="624"/>
      <c r="DG20" s="624"/>
      <c r="DH20" s="624"/>
      <c r="DI20" s="624"/>
      <c r="DJ20" s="624"/>
      <c r="DK20" s="624"/>
      <c r="DL20" s="624"/>
      <c r="DM20" s="624"/>
      <c r="DN20" s="624"/>
      <c r="DO20" s="624"/>
      <c r="DP20" s="625"/>
      <c r="DQ20" s="632">
        <v>4056771</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2022529</v>
      </c>
      <c r="S21" s="624"/>
      <c r="T21" s="624"/>
      <c r="U21" s="624"/>
      <c r="V21" s="624"/>
      <c r="W21" s="624"/>
      <c r="X21" s="624"/>
      <c r="Y21" s="625"/>
      <c r="Z21" s="626">
        <v>34.700000000000003</v>
      </c>
      <c r="AA21" s="626"/>
      <c r="AB21" s="626"/>
      <c r="AC21" s="626"/>
      <c r="AD21" s="627">
        <v>1886107</v>
      </c>
      <c r="AE21" s="627"/>
      <c r="AF21" s="627"/>
      <c r="AG21" s="627"/>
      <c r="AH21" s="627"/>
      <c r="AI21" s="627"/>
      <c r="AJ21" s="627"/>
      <c r="AK21" s="627"/>
      <c r="AL21" s="628">
        <v>53.6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1238</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1886107</v>
      </c>
      <c r="S22" s="624"/>
      <c r="T22" s="624"/>
      <c r="U22" s="624"/>
      <c r="V22" s="624"/>
      <c r="W22" s="624"/>
      <c r="X22" s="624"/>
      <c r="Y22" s="625"/>
      <c r="Z22" s="626">
        <v>32.4</v>
      </c>
      <c r="AA22" s="626"/>
      <c r="AB22" s="626"/>
      <c r="AC22" s="626"/>
      <c r="AD22" s="627">
        <v>1886107</v>
      </c>
      <c r="AE22" s="627"/>
      <c r="AF22" s="627"/>
      <c r="AG22" s="627"/>
      <c r="AH22" s="627"/>
      <c r="AI22" s="627"/>
      <c r="AJ22" s="627"/>
      <c r="AK22" s="627"/>
      <c r="AL22" s="628">
        <v>53.6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136422</v>
      </c>
      <c r="S23" s="624"/>
      <c r="T23" s="624"/>
      <c r="U23" s="624"/>
      <c r="V23" s="624"/>
      <c r="W23" s="624"/>
      <c r="X23" s="624"/>
      <c r="Y23" s="625"/>
      <c r="Z23" s="626">
        <v>2.2999999999999998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2458669</v>
      </c>
      <c r="CS24" s="613"/>
      <c r="CT24" s="613"/>
      <c r="CU24" s="613"/>
      <c r="CV24" s="613"/>
      <c r="CW24" s="613"/>
      <c r="CX24" s="613"/>
      <c r="CY24" s="614"/>
      <c r="CZ24" s="617">
        <v>43.9</v>
      </c>
      <c r="DA24" s="618"/>
      <c r="DB24" s="618"/>
      <c r="DC24" s="634"/>
      <c r="DD24" s="655">
        <v>1823521</v>
      </c>
      <c r="DE24" s="613"/>
      <c r="DF24" s="613"/>
      <c r="DG24" s="613"/>
      <c r="DH24" s="613"/>
      <c r="DI24" s="613"/>
      <c r="DJ24" s="613"/>
      <c r="DK24" s="614"/>
      <c r="DL24" s="655">
        <v>1673061</v>
      </c>
      <c r="DM24" s="613"/>
      <c r="DN24" s="613"/>
      <c r="DO24" s="613"/>
      <c r="DP24" s="613"/>
      <c r="DQ24" s="613"/>
      <c r="DR24" s="613"/>
      <c r="DS24" s="613"/>
      <c r="DT24" s="613"/>
      <c r="DU24" s="613"/>
      <c r="DV24" s="614"/>
      <c r="DW24" s="617">
        <v>47.6</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3646686</v>
      </c>
      <c r="S25" s="624"/>
      <c r="T25" s="624"/>
      <c r="U25" s="624"/>
      <c r="V25" s="624"/>
      <c r="W25" s="624"/>
      <c r="X25" s="624"/>
      <c r="Y25" s="625"/>
      <c r="Z25" s="626">
        <v>62.6</v>
      </c>
      <c r="AA25" s="626"/>
      <c r="AB25" s="626"/>
      <c r="AC25" s="626"/>
      <c r="AD25" s="627">
        <v>3510264</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817140</v>
      </c>
      <c r="CS25" s="644"/>
      <c r="CT25" s="644"/>
      <c r="CU25" s="644"/>
      <c r="CV25" s="644"/>
      <c r="CW25" s="644"/>
      <c r="CX25" s="644"/>
      <c r="CY25" s="645"/>
      <c r="CZ25" s="628">
        <v>14.6</v>
      </c>
      <c r="DA25" s="656"/>
      <c r="DB25" s="656"/>
      <c r="DC25" s="658"/>
      <c r="DD25" s="632">
        <v>757719</v>
      </c>
      <c r="DE25" s="644"/>
      <c r="DF25" s="644"/>
      <c r="DG25" s="644"/>
      <c r="DH25" s="644"/>
      <c r="DI25" s="644"/>
      <c r="DJ25" s="644"/>
      <c r="DK25" s="645"/>
      <c r="DL25" s="632">
        <v>750829</v>
      </c>
      <c r="DM25" s="644"/>
      <c r="DN25" s="644"/>
      <c r="DO25" s="644"/>
      <c r="DP25" s="644"/>
      <c r="DQ25" s="644"/>
      <c r="DR25" s="644"/>
      <c r="DS25" s="644"/>
      <c r="DT25" s="644"/>
      <c r="DU25" s="644"/>
      <c r="DV25" s="645"/>
      <c r="DW25" s="628">
        <v>21.4</v>
      </c>
      <c r="DX25" s="656"/>
      <c r="DY25" s="656"/>
      <c r="DZ25" s="656"/>
      <c r="EA25" s="656"/>
      <c r="EB25" s="656"/>
      <c r="EC25" s="657"/>
    </row>
    <row r="26" spans="2:133" ht="11.25" customHeight="1">
      <c r="B26" s="620" t="s">
        <v>283</v>
      </c>
      <c r="C26" s="621"/>
      <c r="D26" s="621"/>
      <c r="E26" s="621"/>
      <c r="F26" s="621"/>
      <c r="G26" s="621"/>
      <c r="H26" s="621"/>
      <c r="I26" s="621"/>
      <c r="J26" s="621"/>
      <c r="K26" s="621"/>
      <c r="L26" s="621"/>
      <c r="M26" s="621"/>
      <c r="N26" s="621"/>
      <c r="O26" s="621"/>
      <c r="P26" s="621"/>
      <c r="Q26" s="622"/>
      <c r="R26" s="623">
        <v>648</v>
      </c>
      <c r="S26" s="624"/>
      <c r="T26" s="624"/>
      <c r="U26" s="624"/>
      <c r="V26" s="624"/>
      <c r="W26" s="624"/>
      <c r="X26" s="624"/>
      <c r="Y26" s="625"/>
      <c r="Z26" s="626">
        <v>0</v>
      </c>
      <c r="AA26" s="626"/>
      <c r="AB26" s="626"/>
      <c r="AC26" s="626"/>
      <c r="AD26" s="627">
        <v>648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461372</v>
      </c>
      <c r="CS26" s="624"/>
      <c r="CT26" s="624"/>
      <c r="CU26" s="624"/>
      <c r="CV26" s="624"/>
      <c r="CW26" s="624"/>
      <c r="CX26" s="624"/>
      <c r="CY26" s="625"/>
      <c r="CZ26" s="628">
        <v>8.1999999999999993</v>
      </c>
      <c r="DA26" s="656"/>
      <c r="DB26" s="656"/>
      <c r="DC26" s="658"/>
      <c r="DD26" s="632">
        <v>422023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c r="B27" s="620" t="s">
        <v>286</v>
      </c>
      <c r="C27" s="621"/>
      <c r="D27" s="621"/>
      <c r="E27" s="621"/>
      <c r="F27" s="621"/>
      <c r="G27" s="621"/>
      <c r="H27" s="621"/>
      <c r="I27" s="621"/>
      <c r="J27" s="621"/>
      <c r="K27" s="621"/>
      <c r="L27" s="621"/>
      <c r="M27" s="621"/>
      <c r="N27" s="621"/>
      <c r="O27" s="621"/>
      <c r="P27" s="621"/>
      <c r="Q27" s="622"/>
      <c r="R27" s="623">
        <v>26395</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1351933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954706</v>
      </c>
      <c r="CS27" s="644"/>
      <c r="CT27" s="644"/>
      <c r="CU27" s="644"/>
      <c r="CV27" s="644"/>
      <c r="CW27" s="644"/>
      <c r="CX27" s="644"/>
      <c r="CY27" s="645"/>
      <c r="CZ27" s="628">
        <v>17</v>
      </c>
      <c r="DA27" s="656"/>
      <c r="DB27" s="656"/>
      <c r="DC27" s="658"/>
      <c r="DD27" s="632">
        <v>379407</v>
      </c>
      <c r="DE27" s="644"/>
      <c r="DF27" s="644"/>
      <c r="DG27" s="644"/>
      <c r="DH27" s="644"/>
      <c r="DI27" s="644"/>
      <c r="DJ27" s="644"/>
      <c r="DK27" s="645"/>
      <c r="DL27" s="632">
        <v>235837</v>
      </c>
      <c r="DM27" s="644"/>
      <c r="DN27" s="644"/>
      <c r="DO27" s="644"/>
      <c r="DP27" s="644"/>
      <c r="DQ27" s="644"/>
      <c r="DR27" s="644"/>
      <c r="DS27" s="644"/>
      <c r="DT27" s="644"/>
      <c r="DU27" s="644"/>
      <c r="DV27" s="645"/>
      <c r="DW27" s="628">
        <v>6.7</v>
      </c>
      <c r="DX27" s="656"/>
      <c r="DY27" s="656"/>
      <c r="DZ27" s="656"/>
      <c r="EA27" s="656"/>
      <c r="EB27" s="656"/>
      <c r="EC27" s="657"/>
    </row>
    <row r="28" spans="2:133" ht="11.25" customHeight="1">
      <c r="B28" s="620" t="s">
        <v>289</v>
      </c>
      <c r="C28" s="621"/>
      <c r="D28" s="621"/>
      <c r="E28" s="621"/>
      <c r="F28" s="621"/>
      <c r="G28" s="621"/>
      <c r="H28" s="621"/>
      <c r="I28" s="621"/>
      <c r="J28" s="621"/>
      <c r="K28" s="621"/>
      <c r="L28" s="621"/>
      <c r="M28" s="621"/>
      <c r="N28" s="621"/>
      <c r="O28" s="621"/>
      <c r="P28" s="621"/>
      <c r="Q28" s="622"/>
      <c r="R28" s="623">
        <v>37867</v>
      </c>
      <c r="S28" s="624"/>
      <c r="T28" s="624"/>
      <c r="U28" s="624"/>
      <c r="V28" s="624"/>
      <c r="W28" s="624"/>
      <c r="X28" s="624"/>
      <c r="Y28" s="625"/>
      <c r="Z28" s="626">
        <v>0.7</v>
      </c>
      <c r="AA28" s="626"/>
      <c r="AB28" s="626"/>
      <c r="AC28" s="626"/>
      <c r="AD28" s="627">
        <v>1516</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686823</v>
      </c>
      <c r="CS28" s="624"/>
      <c r="CT28" s="624"/>
      <c r="CU28" s="624"/>
      <c r="CV28" s="624"/>
      <c r="CW28" s="624"/>
      <c r="CX28" s="624"/>
      <c r="CY28" s="625"/>
      <c r="CZ28" s="628">
        <v>12.3</v>
      </c>
      <c r="DA28" s="656"/>
      <c r="DB28" s="656"/>
      <c r="DC28" s="658"/>
      <c r="DD28" s="632">
        <v>686395</v>
      </c>
      <c r="DE28" s="624"/>
      <c r="DF28" s="624"/>
      <c r="DG28" s="624"/>
      <c r="DH28" s="624"/>
      <c r="DI28" s="624"/>
      <c r="DJ28" s="624"/>
      <c r="DK28" s="625"/>
      <c r="DL28" s="632">
        <v>686395</v>
      </c>
      <c r="DM28" s="624"/>
      <c r="DN28" s="624"/>
      <c r="DO28" s="624"/>
      <c r="DP28" s="624"/>
      <c r="DQ28" s="624"/>
      <c r="DR28" s="624"/>
      <c r="DS28" s="624"/>
      <c r="DT28" s="624"/>
      <c r="DU28" s="624"/>
      <c r="DV28" s="625"/>
      <c r="DW28" s="628">
        <v>19.5</v>
      </c>
      <c r="DX28" s="656"/>
      <c r="DY28" s="656"/>
      <c r="DZ28" s="656"/>
      <c r="EA28" s="656"/>
      <c r="EB28" s="656"/>
      <c r="EC28" s="657"/>
    </row>
    <row r="29" spans="2:133" ht="11.25" customHeight="1">
      <c r="B29" s="620" t="s">
        <v>291</v>
      </c>
      <c r="C29" s="621"/>
      <c r="D29" s="621"/>
      <c r="E29" s="621"/>
      <c r="F29" s="621"/>
      <c r="G29" s="621"/>
      <c r="H29" s="621"/>
      <c r="I29" s="621"/>
      <c r="J29" s="621"/>
      <c r="K29" s="621"/>
      <c r="L29" s="621"/>
      <c r="M29" s="621"/>
      <c r="N29" s="621"/>
      <c r="O29" s="621"/>
      <c r="P29" s="621"/>
      <c r="Q29" s="622"/>
      <c r="R29" s="623">
        <v>11407</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686781</v>
      </c>
      <c r="CS29" s="644"/>
      <c r="CT29" s="644"/>
      <c r="CU29" s="644"/>
      <c r="CV29" s="644"/>
      <c r="CW29" s="644"/>
      <c r="CX29" s="644"/>
      <c r="CY29" s="645"/>
      <c r="CZ29" s="628">
        <v>12.3</v>
      </c>
      <c r="DA29" s="656"/>
      <c r="DB29" s="656"/>
      <c r="DC29" s="658"/>
      <c r="DD29" s="632">
        <v>686353</v>
      </c>
      <c r="DE29" s="644"/>
      <c r="DF29" s="644"/>
      <c r="DG29" s="644"/>
      <c r="DH29" s="644"/>
      <c r="DI29" s="644"/>
      <c r="DJ29" s="644"/>
      <c r="DK29" s="645"/>
      <c r="DL29" s="632">
        <v>686353</v>
      </c>
      <c r="DM29" s="644"/>
      <c r="DN29" s="644"/>
      <c r="DO29" s="644"/>
      <c r="DP29" s="644"/>
      <c r="DQ29" s="644"/>
      <c r="DR29" s="644"/>
      <c r="DS29" s="644"/>
      <c r="DT29" s="644"/>
      <c r="DU29" s="644"/>
      <c r="DV29" s="645"/>
      <c r="DW29" s="628">
        <v>19.5</v>
      </c>
      <c r="DX29" s="656"/>
      <c r="DY29" s="656"/>
      <c r="DZ29" s="656"/>
      <c r="EA29" s="656"/>
      <c r="EB29" s="656"/>
      <c r="EC29" s="657"/>
    </row>
    <row r="30" spans="2:133" ht="11.25" customHeight="1">
      <c r="B30" s="620" t="s">
        <v>293</v>
      </c>
      <c r="C30" s="621"/>
      <c r="D30" s="621"/>
      <c r="E30" s="621"/>
      <c r="F30" s="621"/>
      <c r="G30" s="621"/>
      <c r="H30" s="621"/>
      <c r="I30" s="621"/>
      <c r="J30" s="621"/>
      <c r="K30" s="621"/>
      <c r="L30" s="621"/>
      <c r="M30" s="621"/>
      <c r="N30" s="621"/>
      <c r="O30" s="621"/>
      <c r="P30" s="621"/>
      <c r="Q30" s="622"/>
      <c r="R30" s="623">
        <v>800816</v>
      </c>
      <c r="S30" s="624"/>
      <c r="T30" s="624"/>
      <c r="U30" s="624"/>
      <c r="V30" s="624"/>
      <c r="W30" s="624"/>
      <c r="X30" s="624"/>
      <c r="Y30" s="625"/>
      <c r="Z30" s="626">
        <v>13.8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659370</v>
      </c>
      <c r="CS30" s="624"/>
      <c r="CT30" s="624"/>
      <c r="CU30" s="624"/>
      <c r="CV30" s="624"/>
      <c r="CW30" s="624"/>
      <c r="CX30" s="624"/>
      <c r="CY30" s="625"/>
      <c r="CZ30" s="628">
        <v>11.8</v>
      </c>
      <c r="DA30" s="656"/>
      <c r="DB30" s="656"/>
      <c r="DC30" s="658"/>
      <c r="DD30" s="632">
        <v>658950</v>
      </c>
      <c r="DE30" s="624"/>
      <c r="DF30" s="624"/>
      <c r="DG30" s="624"/>
      <c r="DH30" s="624"/>
      <c r="DI30" s="624"/>
      <c r="DJ30" s="624"/>
      <c r="DK30" s="625"/>
      <c r="DL30" s="632">
        <v>658950</v>
      </c>
      <c r="DM30" s="624"/>
      <c r="DN30" s="624"/>
      <c r="DO30" s="624"/>
      <c r="DP30" s="624"/>
      <c r="DQ30" s="624"/>
      <c r="DR30" s="624"/>
      <c r="DS30" s="624"/>
      <c r="DT30" s="624"/>
      <c r="DU30" s="624"/>
      <c r="DV30" s="625"/>
      <c r="DW30" s="628">
        <v>18.7</v>
      </c>
      <c r="DX30" s="656"/>
      <c r="DY30" s="656"/>
      <c r="DZ30" s="656"/>
      <c r="EA30" s="656"/>
      <c r="EB30" s="656"/>
      <c r="EC30" s="657"/>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99.8</v>
      </c>
      <c r="BH31" s="667"/>
      <c r="BI31" s="667"/>
      <c r="BJ31" s="667"/>
      <c r="BK31" s="667"/>
      <c r="BL31" s="667"/>
      <c r="BM31" s="618">
        <v>99.2</v>
      </c>
      <c r="BN31" s="667"/>
      <c r="BO31" s="667"/>
      <c r="BP31" s="667"/>
      <c r="BQ31" s="668"/>
      <c r="BR31" s="670">
        <v>99.8</v>
      </c>
      <c r="BS31" s="667"/>
      <c r="BT31" s="667"/>
      <c r="BU31" s="667"/>
      <c r="BV31" s="667"/>
      <c r="BW31" s="667"/>
      <c r="BX31" s="618">
        <v>99.2</v>
      </c>
      <c r="BY31" s="667"/>
      <c r="BZ31" s="667"/>
      <c r="CA31" s="667"/>
      <c r="CB31" s="668"/>
      <c r="CD31" s="663"/>
      <c r="CE31" s="664"/>
      <c r="CF31" s="620" t="s">
        <v>300</v>
      </c>
      <c r="CG31" s="621"/>
      <c r="CH31" s="621"/>
      <c r="CI31" s="621"/>
      <c r="CJ31" s="621"/>
      <c r="CK31" s="621"/>
      <c r="CL31" s="621"/>
      <c r="CM31" s="621"/>
      <c r="CN31" s="621"/>
      <c r="CO31" s="621"/>
      <c r="CP31" s="621"/>
      <c r="CQ31" s="622"/>
      <c r="CR31" s="623">
        <v>27411</v>
      </c>
      <c r="CS31" s="644"/>
      <c r="CT31" s="644"/>
      <c r="CU31" s="644"/>
      <c r="CV31" s="644"/>
      <c r="CW31" s="644"/>
      <c r="CX31" s="644"/>
      <c r="CY31" s="645"/>
      <c r="CZ31" s="628">
        <v>0.5</v>
      </c>
      <c r="DA31" s="656"/>
      <c r="DB31" s="656"/>
      <c r="DC31" s="658"/>
      <c r="DD31" s="632">
        <v>27403</v>
      </c>
      <c r="DE31" s="644"/>
      <c r="DF31" s="644"/>
      <c r="DG31" s="644"/>
      <c r="DH31" s="644"/>
      <c r="DI31" s="644"/>
      <c r="DJ31" s="644"/>
      <c r="DK31" s="645"/>
      <c r="DL31" s="632">
        <v>27403</v>
      </c>
      <c r="DM31" s="644"/>
      <c r="DN31" s="644"/>
      <c r="DO31" s="644"/>
      <c r="DP31" s="644"/>
      <c r="DQ31" s="644"/>
      <c r="DR31" s="644"/>
      <c r="DS31" s="644"/>
      <c r="DT31" s="644"/>
      <c r="DU31" s="644"/>
      <c r="DV31" s="645"/>
      <c r="DW31" s="628">
        <v>0.8</v>
      </c>
      <c r="DX31" s="656"/>
      <c r="DY31" s="656"/>
      <c r="DZ31" s="656"/>
      <c r="EA31" s="656"/>
      <c r="EB31" s="656"/>
      <c r="EC31" s="657"/>
    </row>
    <row r="32" spans="2:133" ht="11.25" customHeight="1">
      <c r="B32" s="620" t="s">
        <v>301</v>
      </c>
      <c r="C32" s="621"/>
      <c r="D32" s="621"/>
      <c r="E32" s="621"/>
      <c r="F32" s="621"/>
      <c r="G32" s="621"/>
      <c r="H32" s="621"/>
      <c r="I32" s="621"/>
      <c r="J32" s="621"/>
      <c r="K32" s="621"/>
      <c r="L32" s="621"/>
      <c r="M32" s="621"/>
      <c r="N32" s="621"/>
      <c r="O32" s="621"/>
      <c r="P32" s="621"/>
      <c r="Q32" s="622"/>
      <c r="R32" s="623">
        <v>389331</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44"/>
      <c r="BI32" s="644"/>
      <c r="BJ32" s="644"/>
      <c r="BK32" s="644"/>
      <c r="BL32" s="644"/>
      <c r="BM32" s="629">
        <v>97.6</v>
      </c>
      <c r="BN32" s="644"/>
      <c r="BO32" s="644"/>
      <c r="BP32" s="644"/>
      <c r="BQ32" s="669"/>
      <c r="BR32" s="680">
        <v>99.5</v>
      </c>
      <c r="BS32" s="644"/>
      <c r="BT32" s="644"/>
      <c r="BU32" s="644"/>
      <c r="BV32" s="644"/>
      <c r="BW32" s="644"/>
      <c r="BX32" s="629">
        <v>97.8</v>
      </c>
      <c r="BY32" s="644"/>
      <c r="BZ32" s="644"/>
      <c r="CA32" s="644"/>
      <c r="CB32" s="669"/>
      <c r="CD32" s="665"/>
      <c r="CE32" s="666"/>
      <c r="CF32" s="620" t="s">
        <v>304</v>
      </c>
      <c r="CG32" s="621"/>
      <c r="CH32" s="621"/>
      <c r="CI32" s="621"/>
      <c r="CJ32" s="621"/>
      <c r="CK32" s="621"/>
      <c r="CL32" s="621"/>
      <c r="CM32" s="621"/>
      <c r="CN32" s="621"/>
      <c r="CO32" s="621"/>
      <c r="CP32" s="621"/>
      <c r="CQ32" s="622"/>
      <c r="CR32" s="623">
        <v>42</v>
      </c>
      <c r="CS32" s="624"/>
      <c r="CT32" s="624"/>
      <c r="CU32" s="624"/>
      <c r="CV32" s="624"/>
      <c r="CW32" s="624"/>
      <c r="CX32" s="624"/>
      <c r="CY32" s="625"/>
      <c r="CZ32" s="628">
        <v>0</v>
      </c>
      <c r="DA32" s="656"/>
      <c r="DB32" s="656"/>
      <c r="DC32" s="658"/>
      <c r="DD32" s="632">
        <v>42</v>
      </c>
      <c r="DE32" s="624"/>
      <c r="DF32" s="624"/>
      <c r="DG32" s="624"/>
      <c r="DH32" s="624"/>
      <c r="DI32" s="624"/>
      <c r="DJ32" s="624"/>
      <c r="DK32" s="625"/>
      <c r="DL32" s="632">
        <v>42</v>
      </c>
      <c r="DM32" s="624"/>
      <c r="DN32" s="624"/>
      <c r="DO32" s="624"/>
      <c r="DP32" s="624"/>
      <c r="DQ32" s="624"/>
      <c r="DR32" s="624"/>
      <c r="DS32" s="624"/>
      <c r="DT32" s="624"/>
      <c r="DU32" s="624"/>
      <c r="DV32" s="625"/>
      <c r="DW32" s="628">
        <v>0</v>
      </c>
      <c r="DX32" s="656"/>
      <c r="DY32" s="656"/>
      <c r="DZ32" s="656"/>
      <c r="EA32" s="656"/>
      <c r="EB32" s="656"/>
      <c r="EC32" s="657"/>
    </row>
    <row r="33" spans="2:133" ht="11.25" customHeight="1">
      <c r="B33" s="620" t="s">
        <v>305</v>
      </c>
      <c r="C33" s="621"/>
      <c r="D33" s="621"/>
      <c r="E33" s="621"/>
      <c r="F33" s="621"/>
      <c r="G33" s="621"/>
      <c r="H33" s="621"/>
      <c r="I33" s="621"/>
      <c r="J33" s="621"/>
      <c r="K33" s="621"/>
      <c r="L33" s="621"/>
      <c r="M33" s="621"/>
      <c r="N33" s="621"/>
      <c r="O33" s="621"/>
      <c r="P33" s="621"/>
      <c r="Q33" s="622"/>
      <c r="R33" s="623">
        <v>62684</v>
      </c>
      <c r="S33" s="624"/>
      <c r="T33" s="624"/>
      <c r="U33" s="624"/>
      <c r="V33" s="624"/>
      <c r="W33" s="624"/>
      <c r="X33" s="624"/>
      <c r="Y33" s="625"/>
      <c r="Z33" s="626">
        <v>1.1000000000000001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99.9</v>
      </c>
      <c r="BH33" s="682"/>
      <c r="BI33" s="682"/>
      <c r="BJ33" s="682"/>
      <c r="BK33" s="682"/>
      <c r="BL33" s="682"/>
      <c r="BM33" s="683">
        <v>99.5</v>
      </c>
      <c r="BN33" s="682"/>
      <c r="BO33" s="682"/>
      <c r="BP33" s="682"/>
      <c r="BQ33" s="684"/>
      <c r="BR33" s="681">
        <v>99.9</v>
      </c>
      <c r="BS33" s="682"/>
      <c r="BT33" s="682"/>
      <c r="BU33" s="682"/>
      <c r="BV33" s="682"/>
      <c r="BW33" s="682"/>
      <c r="BX33" s="683">
        <v>99.5</v>
      </c>
      <c r="BY33" s="682"/>
      <c r="BZ33" s="682"/>
      <c r="CA33" s="682"/>
      <c r="CB33" s="684"/>
      <c r="CD33" s="620" t="s">
        <v>307</v>
      </c>
      <c r="CE33" s="621"/>
      <c r="CF33" s="621"/>
      <c r="CG33" s="621"/>
      <c r="CH33" s="621"/>
      <c r="CI33" s="621"/>
      <c r="CJ33" s="621"/>
      <c r="CK33" s="621"/>
      <c r="CL33" s="621"/>
      <c r="CM33" s="621"/>
      <c r="CN33" s="621"/>
      <c r="CO33" s="621"/>
      <c r="CP33" s="621"/>
      <c r="CQ33" s="622"/>
      <c r="CR33" s="623">
        <v>2789051</v>
      </c>
      <c r="CS33" s="644"/>
      <c r="CT33" s="644"/>
      <c r="CU33" s="644"/>
      <c r="CV33" s="644"/>
      <c r="CW33" s="644"/>
      <c r="CX33" s="644"/>
      <c r="CY33" s="645"/>
      <c r="CZ33" s="628">
        <v>49.8</v>
      </c>
      <c r="DA33" s="656"/>
      <c r="DB33" s="656"/>
      <c r="DC33" s="658"/>
      <c r="DD33" s="632">
        <v>2182048</v>
      </c>
      <c r="DE33" s="644"/>
      <c r="DF33" s="644"/>
      <c r="DG33" s="644"/>
      <c r="DH33" s="644"/>
      <c r="DI33" s="644"/>
      <c r="DJ33" s="644"/>
      <c r="DK33" s="645"/>
      <c r="DL33" s="632">
        <v>1409820</v>
      </c>
      <c r="DM33" s="644"/>
      <c r="DN33" s="644"/>
      <c r="DO33" s="644"/>
      <c r="DP33" s="644"/>
      <c r="DQ33" s="644"/>
      <c r="DR33" s="644"/>
      <c r="DS33" s="644"/>
      <c r="DT33" s="644"/>
      <c r="DU33" s="644"/>
      <c r="DV33" s="645"/>
      <c r="DW33" s="628">
        <v>40.1</v>
      </c>
      <c r="DX33" s="656"/>
      <c r="DY33" s="656"/>
      <c r="DZ33" s="656"/>
      <c r="EA33" s="656"/>
      <c r="EB33" s="656"/>
      <c r="EC33" s="657"/>
    </row>
    <row r="34" spans="2:133" ht="11.25" customHeight="1">
      <c r="B34" s="620" t="s">
        <v>308</v>
      </c>
      <c r="C34" s="621"/>
      <c r="D34" s="621"/>
      <c r="E34" s="621"/>
      <c r="F34" s="621"/>
      <c r="G34" s="621"/>
      <c r="H34" s="621"/>
      <c r="I34" s="621"/>
      <c r="J34" s="621"/>
      <c r="K34" s="621"/>
      <c r="L34" s="621"/>
      <c r="M34" s="621"/>
      <c r="N34" s="621"/>
      <c r="O34" s="621"/>
      <c r="P34" s="621"/>
      <c r="Q34" s="622"/>
      <c r="R34" s="623">
        <v>96753</v>
      </c>
      <c r="S34" s="624"/>
      <c r="T34" s="624"/>
      <c r="U34" s="624"/>
      <c r="V34" s="624"/>
      <c r="W34" s="624"/>
      <c r="X34" s="624"/>
      <c r="Y34" s="625"/>
      <c r="Z34" s="626">
        <v>1.7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833774</v>
      </c>
      <c r="CS34" s="624"/>
      <c r="CT34" s="624"/>
      <c r="CU34" s="624"/>
      <c r="CV34" s="624"/>
      <c r="CW34" s="624"/>
      <c r="CX34" s="624"/>
      <c r="CY34" s="625"/>
      <c r="CZ34" s="628">
        <v>14.9</v>
      </c>
      <c r="DA34" s="656"/>
      <c r="DB34" s="656"/>
      <c r="DC34" s="658"/>
      <c r="DD34" s="632">
        <v>609855</v>
      </c>
      <c r="DE34" s="624"/>
      <c r="DF34" s="624"/>
      <c r="DG34" s="624"/>
      <c r="DH34" s="624"/>
      <c r="DI34" s="624"/>
      <c r="DJ34" s="624"/>
      <c r="DK34" s="625"/>
      <c r="DL34" s="632">
        <v>411602</v>
      </c>
      <c r="DM34" s="624"/>
      <c r="DN34" s="624"/>
      <c r="DO34" s="624"/>
      <c r="DP34" s="624"/>
      <c r="DQ34" s="624"/>
      <c r="DR34" s="624"/>
      <c r="DS34" s="624"/>
      <c r="DT34" s="624"/>
      <c r="DU34" s="624"/>
      <c r="DV34" s="625"/>
      <c r="DW34" s="628">
        <v>11.7</v>
      </c>
      <c r="DX34" s="656"/>
      <c r="DY34" s="656"/>
      <c r="DZ34" s="656"/>
      <c r="EA34" s="656"/>
      <c r="EB34" s="656"/>
      <c r="EC34" s="657"/>
    </row>
    <row r="35" spans="2:133" ht="11.25" customHeight="1">
      <c r="B35" s="620" t="s">
        <v>310</v>
      </c>
      <c r="C35" s="621"/>
      <c r="D35" s="621"/>
      <c r="E35" s="621"/>
      <c r="F35" s="621"/>
      <c r="G35" s="621"/>
      <c r="H35" s="621"/>
      <c r="I35" s="621"/>
      <c r="J35" s="621"/>
      <c r="K35" s="621"/>
      <c r="L35" s="621"/>
      <c r="M35" s="621"/>
      <c r="N35" s="621"/>
      <c r="O35" s="621"/>
      <c r="P35" s="621"/>
      <c r="Q35" s="622"/>
      <c r="R35" s="623">
        <v>30179</v>
      </c>
      <c r="S35" s="624"/>
      <c r="T35" s="624"/>
      <c r="U35" s="624"/>
      <c r="V35" s="624"/>
      <c r="W35" s="624"/>
      <c r="X35" s="624"/>
      <c r="Y35" s="625"/>
      <c r="Z35" s="626">
        <v>0.5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88963</v>
      </c>
      <c r="CS35" s="644"/>
      <c r="CT35" s="644"/>
      <c r="CU35" s="644"/>
      <c r="CV35" s="644"/>
      <c r="CW35" s="644"/>
      <c r="CX35" s="644"/>
      <c r="CY35" s="645"/>
      <c r="CZ35" s="628">
        <v>1.6</v>
      </c>
      <c r="DA35" s="656"/>
      <c r="DB35" s="656"/>
      <c r="DC35" s="658"/>
      <c r="DD35" s="632">
        <v>59509</v>
      </c>
      <c r="DE35" s="644"/>
      <c r="DF35" s="644"/>
      <c r="DG35" s="644"/>
      <c r="DH35" s="644"/>
      <c r="DI35" s="644"/>
      <c r="DJ35" s="644"/>
      <c r="DK35" s="645"/>
      <c r="DL35" s="632">
        <v>50876</v>
      </c>
      <c r="DM35" s="644"/>
      <c r="DN35" s="644"/>
      <c r="DO35" s="644"/>
      <c r="DP35" s="644"/>
      <c r="DQ35" s="644"/>
      <c r="DR35" s="644"/>
      <c r="DS35" s="644"/>
      <c r="DT35" s="644"/>
      <c r="DU35" s="644"/>
      <c r="DV35" s="645"/>
      <c r="DW35" s="628">
        <v>1.4</v>
      </c>
      <c r="DX35" s="656"/>
      <c r="DY35" s="656"/>
      <c r="DZ35" s="656"/>
      <c r="EA35" s="656"/>
      <c r="EB35" s="656"/>
      <c r="EC35" s="657"/>
    </row>
    <row r="36" spans="2:133" ht="11.25" customHeight="1">
      <c r="B36" s="620" t="s">
        <v>314</v>
      </c>
      <c r="C36" s="621"/>
      <c r="D36" s="621"/>
      <c r="E36" s="621"/>
      <c r="F36" s="621"/>
      <c r="G36" s="621"/>
      <c r="H36" s="621"/>
      <c r="I36" s="621"/>
      <c r="J36" s="621"/>
      <c r="K36" s="621"/>
      <c r="L36" s="621"/>
      <c r="M36" s="621"/>
      <c r="N36" s="621"/>
      <c r="O36" s="621"/>
      <c r="P36" s="621"/>
      <c r="Q36" s="622"/>
      <c r="R36" s="623">
        <v>317251</v>
      </c>
      <c r="S36" s="624"/>
      <c r="T36" s="624"/>
      <c r="U36" s="624"/>
      <c r="V36" s="624"/>
      <c r="W36" s="624"/>
      <c r="X36" s="624"/>
      <c r="Y36" s="625"/>
      <c r="Z36" s="626">
        <v>5.4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706777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10757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735175</v>
      </c>
      <c r="CS36" s="624"/>
      <c r="CT36" s="624"/>
      <c r="CU36" s="624"/>
      <c r="CV36" s="624"/>
      <c r="CW36" s="624"/>
      <c r="CX36" s="624"/>
      <c r="CY36" s="625"/>
      <c r="CZ36" s="628">
        <v>13.1</v>
      </c>
      <c r="DA36" s="656"/>
      <c r="DB36" s="656"/>
      <c r="DC36" s="658"/>
      <c r="DD36" s="632">
        <v>581987</v>
      </c>
      <c r="DE36" s="624"/>
      <c r="DF36" s="624"/>
      <c r="DG36" s="624"/>
      <c r="DH36" s="624"/>
      <c r="DI36" s="624"/>
      <c r="DJ36" s="624"/>
      <c r="DK36" s="625"/>
      <c r="DL36" s="632">
        <v>377322</v>
      </c>
      <c r="DM36" s="624"/>
      <c r="DN36" s="624"/>
      <c r="DO36" s="624"/>
      <c r="DP36" s="624"/>
      <c r="DQ36" s="624"/>
      <c r="DR36" s="624"/>
      <c r="DS36" s="624"/>
      <c r="DT36" s="624"/>
      <c r="DU36" s="624"/>
      <c r="DV36" s="625"/>
      <c r="DW36" s="628">
        <v>10.7</v>
      </c>
      <c r="DX36" s="656"/>
      <c r="DY36" s="656"/>
      <c r="DZ36" s="656"/>
      <c r="EA36" s="656"/>
      <c r="EB36" s="656"/>
      <c r="EC36" s="657"/>
    </row>
    <row r="37" spans="2:133" ht="11.25" customHeight="1">
      <c r="B37" s="620" t="s">
        <v>318</v>
      </c>
      <c r="C37" s="621"/>
      <c r="D37" s="621"/>
      <c r="E37" s="621"/>
      <c r="F37" s="621"/>
      <c r="G37" s="621"/>
      <c r="H37" s="621"/>
      <c r="I37" s="621"/>
      <c r="J37" s="621"/>
      <c r="K37" s="621"/>
      <c r="L37" s="621"/>
      <c r="M37" s="621"/>
      <c r="N37" s="621"/>
      <c r="O37" s="621"/>
      <c r="P37" s="621"/>
      <c r="Q37" s="622"/>
      <c r="R37" s="623">
        <v>51064</v>
      </c>
      <c r="S37" s="624"/>
      <c r="T37" s="624"/>
      <c r="U37" s="624"/>
      <c r="V37" s="624"/>
      <c r="W37" s="624"/>
      <c r="X37" s="624"/>
      <c r="Y37" s="625"/>
      <c r="Z37" s="626">
        <v>0.9</v>
      </c>
      <c r="AA37" s="626"/>
      <c r="AB37" s="626"/>
      <c r="AC37" s="626"/>
      <c r="AD37" s="627">
        <v>3818</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263261</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-4578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314349</v>
      </c>
      <c r="CS37" s="644"/>
      <c r="CT37" s="644"/>
      <c r="CU37" s="644"/>
      <c r="CV37" s="644"/>
      <c r="CW37" s="644"/>
      <c r="CX37" s="644"/>
      <c r="CY37" s="645"/>
      <c r="CZ37" s="628">
        <v>5.6</v>
      </c>
      <c r="DA37" s="656"/>
      <c r="DB37" s="656"/>
      <c r="DC37" s="658"/>
      <c r="DD37" s="632">
        <v>250149</v>
      </c>
      <c r="DE37" s="644"/>
      <c r="DF37" s="644"/>
      <c r="DG37" s="644"/>
      <c r="DH37" s="644"/>
      <c r="DI37" s="644"/>
      <c r="DJ37" s="644"/>
      <c r="DK37" s="645"/>
      <c r="DL37" s="632">
        <v>243641</v>
      </c>
      <c r="DM37" s="644"/>
      <c r="DN37" s="644"/>
      <c r="DO37" s="644"/>
      <c r="DP37" s="644"/>
      <c r="DQ37" s="644"/>
      <c r="DR37" s="644"/>
      <c r="DS37" s="644"/>
      <c r="DT37" s="644"/>
      <c r="DU37" s="644"/>
      <c r="DV37" s="645"/>
      <c r="DW37" s="628">
        <v>6.9</v>
      </c>
      <c r="DX37" s="656"/>
      <c r="DY37" s="656"/>
      <c r="DZ37" s="656"/>
      <c r="EA37" s="656"/>
      <c r="EB37" s="656"/>
      <c r="EC37" s="657"/>
    </row>
    <row r="38" spans="2:133" ht="11.25" customHeight="1">
      <c r="B38" s="620" t="s">
        <v>322</v>
      </c>
      <c r="C38" s="621"/>
      <c r="D38" s="621"/>
      <c r="E38" s="621"/>
      <c r="F38" s="621"/>
      <c r="G38" s="621"/>
      <c r="H38" s="621"/>
      <c r="I38" s="621"/>
      <c r="J38" s="621"/>
      <c r="K38" s="621"/>
      <c r="L38" s="621"/>
      <c r="M38" s="621"/>
      <c r="N38" s="621"/>
      <c r="O38" s="621"/>
      <c r="P38" s="621"/>
      <c r="Q38" s="622"/>
      <c r="R38" s="623">
        <v>350900</v>
      </c>
      <c r="S38" s="624"/>
      <c r="T38" s="624"/>
      <c r="U38" s="624"/>
      <c r="V38" s="624"/>
      <c r="W38" s="624"/>
      <c r="X38" s="624"/>
      <c r="Y38" s="625"/>
      <c r="Z38" s="626">
        <v>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38102</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1054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706777</v>
      </c>
      <c r="CS38" s="624"/>
      <c r="CT38" s="624"/>
      <c r="CU38" s="624"/>
      <c r="CV38" s="624"/>
      <c r="CW38" s="624"/>
      <c r="CX38" s="624"/>
      <c r="CY38" s="625"/>
      <c r="CZ38" s="628">
        <v>12.6</v>
      </c>
      <c r="DA38" s="656"/>
      <c r="DB38" s="656"/>
      <c r="DC38" s="658"/>
      <c r="DD38" s="632">
        <v>627970</v>
      </c>
      <c r="DE38" s="624"/>
      <c r="DF38" s="624"/>
      <c r="DG38" s="624"/>
      <c r="DH38" s="624"/>
      <c r="DI38" s="624"/>
      <c r="DJ38" s="624"/>
      <c r="DK38" s="625"/>
      <c r="DL38" s="632">
        <v>570020</v>
      </c>
      <c r="DM38" s="624"/>
      <c r="DN38" s="624"/>
      <c r="DO38" s="624"/>
      <c r="DP38" s="624"/>
      <c r="DQ38" s="624"/>
      <c r="DR38" s="624"/>
      <c r="DS38" s="624"/>
      <c r="DT38" s="624"/>
      <c r="DU38" s="624"/>
      <c r="DV38" s="625"/>
      <c r="DW38" s="628">
        <v>16.2</v>
      </c>
      <c r="DX38" s="656"/>
      <c r="DY38" s="656"/>
      <c r="DZ38" s="656"/>
      <c r="EA38" s="656"/>
      <c r="EB38" s="656"/>
      <c r="EC38" s="657"/>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3859</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1619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423522</v>
      </c>
      <c r="CS39" s="644"/>
      <c r="CT39" s="644"/>
      <c r="CU39" s="644"/>
      <c r="CV39" s="644"/>
      <c r="CW39" s="644"/>
      <c r="CX39" s="644"/>
      <c r="CY39" s="645"/>
      <c r="CZ39" s="628">
        <v>7.6</v>
      </c>
      <c r="DA39" s="656"/>
      <c r="DB39" s="656"/>
      <c r="DC39" s="658"/>
      <c r="DD39" s="632">
        <v>302727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840</v>
      </c>
      <c r="CS40" s="624"/>
      <c r="CT40" s="624"/>
      <c r="CU40" s="624"/>
      <c r="CV40" s="624"/>
      <c r="CW40" s="624"/>
      <c r="CX40" s="624"/>
      <c r="CY40" s="625"/>
      <c r="CZ40" s="628">
        <v>0</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c r="B41" s="646" t="s">
        <v>335</v>
      </c>
      <c r="C41" s="647"/>
      <c r="D41" s="647"/>
      <c r="E41" s="647"/>
      <c r="F41" s="647"/>
      <c r="G41" s="647"/>
      <c r="H41" s="647"/>
      <c r="I41" s="647"/>
      <c r="J41" s="647"/>
      <c r="K41" s="647"/>
      <c r="L41" s="647"/>
      <c r="M41" s="647"/>
      <c r="N41" s="647"/>
      <c r="O41" s="647"/>
      <c r="P41" s="647"/>
      <c r="Q41" s="648"/>
      <c r="R41" s="695">
        <v>5821981</v>
      </c>
      <c r="S41" s="696"/>
      <c r="T41" s="696"/>
      <c r="U41" s="696"/>
      <c r="V41" s="696"/>
      <c r="W41" s="696"/>
      <c r="X41" s="696"/>
      <c r="Y41" s="700"/>
      <c r="Z41" s="701">
        <v>100</v>
      </c>
      <c r="AA41" s="701"/>
      <c r="AB41" s="701"/>
      <c r="AC41" s="701"/>
      <c r="AD41" s="702">
        <v>3516246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88206</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313349</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455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354001</v>
      </c>
      <c r="CS42" s="644"/>
      <c r="CT42" s="644"/>
      <c r="CU42" s="644"/>
      <c r="CV42" s="644"/>
      <c r="CW42" s="644"/>
      <c r="CX42" s="644"/>
      <c r="CY42" s="645"/>
      <c r="CZ42" s="628">
        <v>6.3</v>
      </c>
      <c r="DA42" s="656"/>
      <c r="DB42" s="656"/>
      <c r="DC42" s="658"/>
      <c r="DD42" s="632">
        <v>51202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25307</v>
      </c>
      <c r="CS43" s="644"/>
      <c r="CT43" s="644"/>
      <c r="CU43" s="644"/>
      <c r="CV43" s="644"/>
      <c r="CW43" s="644"/>
      <c r="CX43" s="644"/>
      <c r="CY43" s="645"/>
      <c r="CZ43" s="628">
        <v>0.5</v>
      </c>
      <c r="DA43" s="656"/>
      <c r="DB43" s="656"/>
      <c r="DC43" s="658"/>
      <c r="DD43" s="632">
        <v>25307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289648</v>
      </c>
      <c r="CS44" s="624"/>
      <c r="CT44" s="624"/>
      <c r="CU44" s="624"/>
      <c r="CV44" s="624"/>
      <c r="CW44" s="624"/>
      <c r="CX44" s="624"/>
      <c r="CY44" s="625"/>
      <c r="CZ44" s="628">
        <v>5.2</v>
      </c>
      <c r="DA44" s="629"/>
      <c r="DB44" s="629"/>
      <c r="DC44" s="635"/>
      <c r="DD44" s="632">
        <v>24454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76313</v>
      </c>
      <c r="CS45" s="644"/>
      <c r="CT45" s="644"/>
      <c r="CU45" s="644"/>
      <c r="CV45" s="644"/>
      <c r="CW45" s="644"/>
      <c r="CX45" s="644"/>
      <c r="CY45" s="645"/>
      <c r="CZ45" s="628">
        <v>1.4</v>
      </c>
      <c r="DA45" s="656"/>
      <c r="DB45" s="656"/>
      <c r="DC45" s="658"/>
      <c r="DD45" s="632">
        <v>9157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199765</v>
      </c>
      <c r="CS46" s="624"/>
      <c r="CT46" s="624"/>
      <c r="CU46" s="624"/>
      <c r="CV46" s="624"/>
      <c r="CW46" s="624"/>
      <c r="CX46" s="624"/>
      <c r="CY46" s="625"/>
      <c r="CZ46" s="628">
        <v>3.6</v>
      </c>
      <c r="DA46" s="629"/>
      <c r="DB46" s="629"/>
      <c r="DC46" s="635"/>
      <c r="DD46" s="632">
        <v>11827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v>64353</v>
      </c>
      <c r="CS47" s="644"/>
      <c r="CT47" s="644"/>
      <c r="CU47" s="644"/>
      <c r="CV47" s="644"/>
      <c r="CW47" s="644"/>
      <c r="CX47" s="644"/>
      <c r="CY47" s="645"/>
      <c r="CZ47" s="628">
        <v>1.1000000000000001</v>
      </c>
      <c r="DA47" s="656"/>
      <c r="DB47" s="656"/>
      <c r="DC47" s="658"/>
      <c r="DD47" s="632">
        <v>26748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351</v>
      </c>
      <c r="CE49" s="647"/>
      <c r="CF49" s="647"/>
      <c r="CG49" s="647"/>
      <c r="CH49" s="647"/>
      <c r="CI49" s="647"/>
      <c r="CJ49" s="647"/>
      <c r="CK49" s="647"/>
      <c r="CL49" s="647"/>
      <c r="CM49" s="647"/>
      <c r="CN49" s="647"/>
      <c r="CO49" s="647"/>
      <c r="CP49" s="647"/>
      <c r="CQ49" s="648"/>
      <c r="CR49" s="695">
        <v>5601721</v>
      </c>
      <c r="CS49" s="682"/>
      <c r="CT49" s="682"/>
      <c r="CU49" s="682"/>
      <c r="CV49" s="682"/>
      <c r="CW49" s="682"/>
      <c r="CX49" s="682"/>
      <c r="CY49" s="711"/>
      <c r="CZ49" s="703">
        <v>100</v>
      </c>
      <c r="DA49" s="712"/>
      <c r="DB49" s="712"/>
      <c r="DC49" s="713"/>
      <c r="DD49" s="714">
        <v>4056771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J1oav1GgpeD/ZYE6bbitMYJOlD2NP9MEg9ZvKFnTgJgKTnSAiC2uUnfy9C2bsJhDKack23KAGvaJfHCFbqG+w==" saltValue="ynD10Mc3OfbTNhNBqSxS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59055118110236227" right="0" top="0.59055118110236227" bottom="0.59055118110236227" header="0.39370078740157483" footer="0.39370078740157483"/>
  <pageSetup paperSize="9" scale="59"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70" zoomScaleNormal="25" zoomScaleSheetLayoutView="70" workbookViewId="0"/>
  </sheetViews>
  <sheetFormatPr defaultColWidth="0" defaultRowHeight="13" zeroHeight="1"/>
  <cols>
    <col min="1" max="130" width="2.81640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5822</v>
      </c>
      <c r="R7" s="753"/>
      <c r="S7" s="753"/>
      <c r="T7" s="753"/>
      <c r="U7" s="753"/>
      <c r="V7" s="753">
        <v>5602</v>
      </c>
      <c r="W7" s="753"/>
      <c r="X7" s="753"/>
      <c r="Y7" s="753"/>
      <c r="Z7" s="753"/>
      <c r="AA7" s="753">
        <v>220</v>
      </c>
      <c r="AB7" s="753"/>
      <c r="AC7" s="753"/>
      <c r="AD7" s="753"/>
      <c r="AE7" s="754"/>
      <c r="AF7" s="755">
        <v>207</v>
      </c>
      <c r="AG7" s="756"/>
      <c r="AH7" s="756"/>
      <c r="AI7" s="756"/>
      <c r="AJ7" s="757"/>
      <c r="AK7" s="758">
        <v>9</v>
      </c>
      <c r="AL7" s="759"/>
      <c r="AM7" s="759"/>
      <c r="AN7" s="759"/>
      <c r="AO7" s="759"/>
      <c r="AP7" s="759">
        <v>5975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v>5822</v>
      </c>
      <c r="R23" s="793"/>
      <c r="S23" s="793"/>
      <c r="T23" s="793"/>
      <c r="U23" s="793"/>
      <c r="V23" s="793">
        <v>5602</v>
      </c>
      <c r="W23" s="793"/>
      <c r="X23" s="793"/>
      <c r="Y23" s="793"/>
      <c r="Z23" s="793"/>
      <c r="AA23" s="793">
        <v>220</v>
      </c>
      <c r="AB23" s="793"/>
      <c r="AC23" s="793"/>
      <c r="AD23" s="793"/>
      <c r="AE23" s="794"/>
      <c r="AF23" s="795">
        <v>207</v>
      </c>
      <c r="AG23" s="793"/>
      <c r="AH23" s="793"/>
      <c r="AI23" s="793"/>
      <c r="AJ23" s="796"/>
      <c r="AK23" s="797"/>
      <c r="AL23" s="798"/>
      <c r="AM23" s="798"/>
      <c r="AN23" s="798"/>
      <c r="AO23" s="798"/>
      <c r="AP23" s="793">
        <v>5975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1022</v>
      </c>
      <c r="R28" s="823"/>
      <c r="S28" s="823"/>
      <c r="T28" s="823"/>
      <c r="U28" s="823"/>
      <c r="V28" s="823">
        <v>1011</v>
      </c>
      <c r="W28" s="823"/>
      <c r="X28" s="823"/>
      <c r="Y28" s="823"/>
      <c r="Z28" s="823"/>
      <c r="AA28" s="823">
        <v>11</v>
      </c>
      <c r="AB28" s="823"/>
      <c r="AC28" s="823"/>
      <c r="AD28" s="823"/>
      <c r="AE28" s="824"/>
      <c r="AF28" s="825">
        <v>11</v>
      </c>
      <c r="AG28" s="823"/>
      <c r="AH28" s="823"/>
      <c r="AI28" s="823"/>
      <c r="AJ28" s="826"/>
      <c r="AK28" s="827">
        <v>71</v>
      </c>
      <c r="AL28" s="828"/>
      <c r="AM28" s="828"/>
      <c r="AN28" s="828"/>
      <c r="AO28" s="828"/>
      <c r="AP28" s="828" t="s">
        <v>547</v>
      </c>
      <c r="AQ28" s="828"/>
      <c r="AR28" s="828"/>
      <c r="AS28" s="828"/>
      <c r="AT28" s="828"/>
      <c r="AU28" s="828" t="s">
        <v>547</v>
      </c>
      <c r="AV28" s="828"/>
      <c r="AW28" s="828"/>
      <c r="AX28" s="828"/>
      <c r="AY28" s="828"/>
      <c r="AZ28" s="829" t="s">
        <v>547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1079</v>
      </c>
      <c r="R29" s="784"/>
      <c r="S29" s="784"/>
      <c r="T29" s="784"/>
      <c r="U29" s="784"/>
      <c r="V29" s="784">
        <v>1052</v>
      </c>
      <c r="W29" s="784"/>
      <c r="X29" s="784"/>
      <c r="Y29" s="784"/>
      <c r="Z29" s="784"/>
      <c r="AA29" s="784">
        <v>27</v>
      </c>
      <c r="AB29" s="784"/>
      <c r="AC29" s="784"/>
      <c r="AD29" s="784"/>
      <c r="AE29" s="785"/>
      <c r="AF29" s="786">
        <v>27</v>
      </c>
      <c r="AG29" s="787"/>
      <c r="AH29" s="787"/>
      <c r="AI29" s="787"/>
      <c r="AJ29" s="788"/>
      <c r="AK29" s="834">
        <v>129</v>
      </c>
      <c r="AL29" s="830"/>
      <c r="AM29" s="830"/>
      <c r="AN29" s="830"/>
      <c r="AO29" s="830"/>
      <c r="AP29" s="830" t="s">
        <v>488</v>
      </c>
      <c r="AQ29" s="830"/>
      <c r="AR29" s="830"/>
      <c r="AS29" s="830"/>
      <c r="AT29" s="830"/>
      <c r="AU29" s="830" t="s">
        <v>488</v>
      </c>
      <c r="AV29" s="830"/>
      <c r="AW29" s="830"/>
      <c r="AX29" s="830"/>
      <c r="AY29" s="830"/>
      <c r="AZ29" s="831" t="s">
        <v>488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128</v>
      </c>
      <c r="R30" s="784"/>
      <c r="S30" s="784"/>
      <c r="T30" s="784"/>
      <c r="U30" s="784"/>
      <c r="V30" s="784">
        <v>127</v>
      </c>
      <c r="W30" s="784"/>
      <c r="X30" s="784"/>
      <c r="Y30" s="784"/>
      <c r="Z30" s="784"/>
      <c r="AA30" s="784">
        <v>1</v>
      </c>
      <c r="AB30" s="784"/>
      <c r="AC30" s="784"/>
      <c r="AD30" s="784"/>
      <c r="AE30" s="785"/>
      <c r="AF30" s="786">
        <v>1</v>
      </c>
      <c r="AG30" s="787"/>
      <c r="AH30" s="787"/>
      <c r="AI30" s="787"/>
      <c r="AJ30" s="788"/>
      <c r="AK30" s="834">
        <v>42</v>
      </c>
      <c r="AL30" s="830"/>
      <c r="AM30" s="830"/>
      <c r="AN30" s="830"/>
      <c r="AO30" s="830"/>
      <c r="AP30" s="830" t="s">
        <v>488</v>
      </c>
      <c r="AQ30" s="830"/>
      <c r="AR30" s="830"/>
      <c r="AS30" s="830"/>
      <c r="AT30" s="830"/>
      <c r="AU30" s="830" t="s">
        <v>488</v>
      </c>
      <c r="AV30" s="830"/>
      <c r="AW30" s="830"/>
      <c r="AX30" s="830"/>
      <c r="AY30" s="830"/>
      <c r="AZ30" s="831" t="s">
        <v>488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391</v>
      </c>
      <c r="C31" s="781"/>
      <c r="D31" s="781"/>
      <c r="E31" s="781"/>
      <c r="F31" s="781"/>
      <c r="G31" s="781"/>
      <c r="H31" s="781"/>
      <c r="I31" s="781"/>
      <c r="J31" s="781"/>
      <c r="K31" s="781"/>
      <c r="L31" s="781"/>
      <c r="M31" s="781"/>
      <c r="N31" s="781"/>
      <c r="O31" s="781"/>
      <c r="P31" s="782"/>
      <c r="Q31" s="783">
        <v>285</v>
      </c>
      <c r="R31" s="784"/>
      <c r="S31" s="784"/>
      <c r="T31" s="784"/>
      <c r="U31" s="784"/>
      <c r="V31" s="784">
        <v>207</v>
      </c>
      <c r="W31" s="784"/>
      <c r="X31" s="784"/>
      <c r="Y31" s="784"/>
      <c r="Z31" s="784"/>
      <c r="AA31" s="784">
        <v>77</v>
      </c>
      <c r="AB31" s="784"/>
      <c r="AC31" s="784"/>
      <c r="AD31" s="784"/>
      <c r="AE31" s="785"/>
      <c r="AF31" s="786">
        <v>77</v>
      </c>
      <c r="AG31" s="787"/>
      <c r="AH31" s="787"/>
      <c r="AI31" s="787"/>
      <c r="AJ31" s="788"/>
      <c r="AK31" s="834">
        <v>38</v>
      </c>
      <c r="AL31" s="830"/>
      <c r="AM31" s="830"/>
      <c r="AN31" s="830"/>
      <c r="AO31" s="830"/>
      <c r="AP31" s="830">
        <v>336</v>
      </c>
      <c r="AQ31" s="830"/>
      <c r="AR31" s="830"/>
      <c r="AS31" s="830"/>
      <c r="AT31" s="830"/>
      <c r="AU31" s="830">
        <v>171</v>
      </c>
      <c r="AV31" s="830"/>
      <c r="AW31" s="830"/>
      <c r="AX31" s="830"/>
      <c r="AY31" s="830"/>
      <c r="AZ31" s="831" t="s">
        <v>488</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393</v>
      </c>
      <c r="C32" s="781"/>
      <c r="D32" s="781"/>
      <c r="E32" s="781"/>
      <c r="F32" s="781"/>
      <c r="G32" s="781"/>
      <c r="H32" s="781"/>
      <c r="I32" s="781"/>
      <c r="J32" s="781"/>
      <c r="K32" s="781"/>
      <c r="L32" s="781"/>
      <c r="M32" s="781"/>
      <c r="N32" s="781"/>
      <c r="O32" s="781"/>
      <c r="P32" s="782"/>
      <c r="Q32" s="783">
        <v>388</v>
      </c>
      <c r="R32" s="784"/>
      <c r="S32" s="784"/>
      <c r="T32" s="784"/>
      <c r="U32" s="784"/>
      <c r="V32" s="784">
        <v>376</v>
      </c>
      <c r="W32" s="784"/>
      <c r="X32" s="784"/>
      <c r="Y32" s="784"/>
      <c r="Z32" s="784"/>
      <c r="AA32" s="784">
        <v>12</v>
      </c>
      <c r="AB32" s="784"/>
      <c r="AC32" s="784"/>
      <c r="AD32" s="784"/>
      <c r="AE32" s="785"/>
      <c r="AF32" s="786">
        <v>12</v>
      </c>
      <c r="AG32" s="787"/>
      <c r="AH32" s="787"/>
      <c r="AI32" s="787"/>
      <c r="AJ32" s="788"/>
      <c r="AK32" s="834">
        <v>216</v>
      </c>
      <c r="AL32" s="830"/>
      <c r="AM32" s="830"/>
      <c r="AN32" s="830"/>
      <c r="AO32" s="830"/>
      <c r="AP32" s="830">
        <v>1390</v>
      </c>
      <c r="AQ32" s="830"/>
      <c r="AR32" s="830"/>
      <c r="AS32" s="830"/>
      <c r="AT32" s="830"/>
      <c r="AU32" s="830">
        <v>1381</v>
      </c>
      <c r="AV32" s="830"/>
      <c r="AW32" s="830"/>
      <c r="AX32" s="830"/>
      <c r="AY32" s="830"/>
      <c r="AZ32" s="831" t="s">
        <v>488</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394</v>
      </c>
      <c r="C33" s="781"/>
      <c r="D33" s="781"/>
      <c r="E33" s="781"/>
      <c r="F33" s="781"/>
      <c r="G33" s="781"/>
      <c r="H33" s="781"/>
      <c r="I33" s="781"/>
      <c r="J33" s="781"/>
      <c r="K33" s="781"/>
      <c r="L33" s="781"/>
      <c r="M33" s="781"/>
      <c r="N33" s="781"/>
      <c r="O33" s="781"/>
      <c r="P33" s="782"/>
      <c r="Q33" s="783">
        <v>23</v>
      </c>
      <c r="R33" s="784"/>
      <c r="S33" s="784"/>
      <c r="T33" s="784"/>
      <c r="U33" s="784"/>
      <c r="V33" s="784">
        <v>22</v>
      </c>
      <c r="W33" s="784"/>
      <c r="X33" s="784"/>
      <c r="Y33" s="784"/>
      <c r="Z33" s="784"/>
      <c r="AA33" s="784">
        <v>1</v>
      </c>
      <c r="AB33" s="784"/>
      <c r="AC33" s="784"/>
      <c r="AD33" s="784"/>
      <c r="AE33" s="785"/>
      <c r="AF33" s="786">
        <v>1</v>
      </c>
      <c r="AG33" s="787"/>
      <c r="AH33" s="787"/>
      <c r="AI33" s="787"/>
      <c r="AJ33" s="788"/>
      <c r="AK33" s="834">
        <v>15</v>
      </c>
      <c r="AL33" s="830"/>
      <c r="AM33" s="830"/>
      <c r="AN33" s="830"/>
      <c r="AO33" s="830"/>
      <c r="AP33" s="830">
        <v>71</v>
      </c>
      <c r="AQ33" s="830"/>
      <c r="AR33" s="830"/>
      <c r="AS33" s="830"/>
      <c r="AT33" s="830"/>
      <c r="AU33" s="830">
        <v>71</v>
      </c>
      <c r="AV33" s="830"/>
      <c r="AW33" s="830"/>
      <c r="AX33" s="830"/>
      <c r="AY33" s="830"/>
      <c r="AZ33" s="831" t="s">
        <v>488</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395</v>
      </c>
      <c r="C34" s="781"/>
      <c r="D34" s="781"/>
      <c r="E34" s="781"/>
      <c r="F34" s="781"/>
      <c r="G34" s="781"/>
      <c r="H34" s="781"/>
      <c r="I34" s="781"/>
      <c r="J34" s="781"/>
      <c r="K34" s="781"/>
      <c r="L34" s="781"/>
      <c r="M34" s="781"/>
      <c r="N34" s="781"/>
      <c r="O34" s="781"/>
      <c r="P34" s="782"/>
      <c r="Q34" s="783">
        <v>52</v>
      </c>
      <c r="R34" s="784"/>
      <c r="S34" s="784"/>
      <c r="T34" s="784"/>
      <c r="U34" s="784"/>
      <c r="V34" s="784">
        <v>50</v>
      </c>
      <c r="W34" s="784"/>
      <c r="X34" s="784"/>
      <c r="Y34" s="784"/>
      <c r="Z34" s="784"/>
      <c r="AA34" s="784">
        <v>2</v>
      </c>
      <c r="AB34" s="784"/>
      <c r="AC34" s="784"/>
      <c r="AD34" s="784"/>
      <c r="AE34" s="785"/>
      <c r="AF34" s="786">
        <v>2</v>
      </c>
      <c r="AG34" s="787"/>
      <c r="AH34" s="787"/>
      <c r="AI34" s="787"/>
      <c r="AJ34" s="788"/>
      <c r="AK34" s="834">
        <v>32</v>
      </c>
      <c r="AL34" s="830"/>
      <c r="AM34" s="830"/>
      <c r="AN34" s="830"/>
      <c r="AO34" s="830"/>
      <c r="AP34" s="830">
        <v>130</v>
      </c>
      <c r="AQ34" s="830"/>
      <c r="AR34" s="830"/>
      <c r="AS34" s="830"/>
      <c r="AT34" s="830"/>
      <c r="AU34" s="830">
        <v>128</v>
      </c>
      <c r="AV34" s="830"/>
      <c r="AW34" s="830"/>
      <c r="AX34" s="830"/>
      <c r="AY34" s="830"/>
      <c r="AZ34" s="831" t="s">
        <v>488</v>
      </c>
      <c r="BA34" s="831"/>
      <c r="BB34" s="831"/>
      <c r="BC34" s="831"/>
      <c r="BD34" s="831"/>
      <c r="BE34" s="832" t="s">
        <v>392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396</v>
      </c>
      <c r="C35" s="781"/>
      <c r="D35" s="781"/>
      <c r="E35" s="781"/>
      <c r="F35" s="781"/>
      <c r="G35" s="781"/>
      <c r="H35" s="781"/>
      <c r="I35" s="781"/>
      <c r="J35" s="781"/>
      <c r="K35" s="781"/>
      <c r="L35" s="781"/>
      <c r="M35" s="781"/>
      <c r="N35" s="781"/>
      <c r="O35" s="781"/>
      <c r="P35" s="782"/>
      <c r="Q35" s="783">
        <v>4</v>
      </c>
      <c r="R35" s="784"/>
      <c r="S35" s="784"/>
      <c r="T35" s="784"/>
      <c r="U35" s="784"/>
      <c r="V35" s="784">
        <v>3</v>
      </c>
      <c r="W35" s="784"/>
      <c r="X35" s="784"/>
      <c r="Y35" s="784"/>
      <c r="Z35" s="784"/>
      <c r="AA35" s="784">
        <v>1</v>
      </c>
      <c r="AB35" s="784"/>
      <c r="AC35" s="784"/>
      <c r="AD35" s="784"/>
      <c r="AE35" s="785"/>
      <c r="AF35" s="786">
        <v>26</v>
      </c>
      <c r="AG35" s="787"/>
      <c r="AH35" s="787"/>
      <c r="AI35" s="787"/>
      <c r="AJ35" s="788"/>
      <c r="AK35" s="834">
        <v>4</v>
      </c>
      <c r="AL35" s="830"/>
      <c r="AM35" s="830"/>
      <c r="AN35" s="830"/>
      <c r="AO35" s="830"/>
      <c r="AP35" s="830" t="s">
        <v>488</v>
      </c>
      <c r="AQ35" s="830"/>
      <c r="AR35" s="830"/>
      <c r="AS35" s="830"/>
      <c r="AT35" s="830"/>
      <c r="AU35" s="830" t="s">
        <v>488</v>
      </c>
      <c r="AV35" s="830"/>
      <c r="AW35" s="830"/>
      <c r="AX35" s="830"/>
      <c r="AY35" s="830"/>
      <c r="AZ35" s="831" t="s">
        <v>488</v>
      </c>
      <c r="BA35" s="831"/>
      <c r="BB35" s="831"/>
      <c r="BC35" s="831"/>
      <c r="BD35" s="831"/>
      <c r="BE35" s="832" t="s">
        <v>392</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156</v>
      </c>
      <c r="AG63" s="844"/>
      <c r="AH63" s="844"/>
      <c r="AI63" s="844"/>
      <c r="AJ63" s="845"/>
      <c r="AK63" s="846"/>
      <c r="AL63" s="841"/>
      <c r="AM63" s="841"/>
      <c r="AN63" s="841"/>
      <c r="AO63" s="841"/>
      <c r="AP63" s="844">
        <v>1926</v>
      </c>
      <c r="AQ63" s="844"/>
      <c r="AR63" s="844"/>
      <c r="AS63" s="844"/>
      <c r="AT63" s="844"/>
      <c r="AU63" s="844">
        <v>1752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553</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t="s">
        <v>547</v>
      </c>
      <c r="AV68" s="866"/>
      <c r="AW68" s="866"/>
      <c r="AX68" s="866"/>
      <c r="AY68" s="866"/>
      <c r="AZ68" s="867" t="s">
        <v>557</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554</v>
      </c>
      <c r="C69" s="874"/>
      <c r="D69" s="874"/>
      <c r="E69" s="874"/>
      <c r="F69" s="874"/>
      <c r="G69" s="874"/>
      <c r="H69" s="874"/>
      <c r="I69" s="874"/>
      <c r="J69" s="874"/>
      <c r="K69" s="874"/>
      <c r="L69" s="874"/>
      <c r="M69" s="874"/>
      <c r="N69" s="874"/>
      <c r="O69" s="874"/>
      <c r="P69" s="875"/>
      <c r="Q69" s="876">
        <v>4387</v>
      </c>
      <c r="R69" s="830"/>
      <c r="S69" s="830"/>
      <c r="T69" s="830"/>
      <c r="U69" s="830"/>
      <c r="V69" s="830">
        <v>3685</v>
      </c>
      <c r="W69" s="830"/>
      <c r="X69" s="830"/>
      <c r="Y69" s="830"/>
      <c r="Z69" s="830"/>
      <c r="AA69" s="830">
        <v>702</v>
      </c>
      <c r="AB69" s="830"/>
      <c r="AC69" s="830"/>
      <c r="AD69" s="830"/>
      <c r="AE69" s="830"/>
      <c r="AF69" s="830">
        <v>131</v>
      </c>
      <c r="AG69" s="830"/>
      <c r="AH69" s="830"/>
      <c r="AI69" s="830"/>
      <c r="AJ69" s="830"/>
      <c r="AK69" s="830">
        <v>193</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555</v>
      </c>
      <c r="C70" s="874"/>
      <c r="D70" s="874"/>
      <c r="E70" s="874"/>
      <c r="F70" s="874"/>
      <c r="G70" s="874"/>
      <c r="H70" s="874"/>
      <c r="I70" s="874"/>
      <c r="J70" s="874"/>
      <c r="K70" s="874"/>
      <c r="L70" s="874"/>
      <c r="M70" s="874"/>
      <c r="N70" s="874"/>
      <c r="O70" s="874"/>
      <c r="P70" s="875"/>
      <c r="Q70" s="876">
        <v>270</v>
      </c>
      <c r="R70" s="830"/>
      <c r="S70" s="830"/>
      <c r="T70" s="830"/>
      <c r="U70" s="830"/>
      <c r="V70" s="830">
        <v>247</v>
      </c>
      <c r="W70" s="830"/>
      <c r="X70" s="830"/>
      <c r="Y70" s="830"/>
      <c r="Z70" s="830"/>
      <c r="AA70" s="830">
        <v>23</v>
      </c>
      <c r="AB70" s="830"/>
      <c r="AC70" s="830"/>
      <c r="AD70" s="830"/>
      <c r="AE70" s="830"/>
      <c r="AF70" s="830">
        <v>23</v>
      </c>
      <c r="AG70" s="830"/>
      <c r="AH70" s="830"/>
      <c r="AI70" s="830"/>
      <c r="AJ70" s="830"/>
      <c r="AK70" s="830" t="s">
        <v>547</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556</v>
      </c>
      <c r="C71" s="874"/>
      <c r="D71" s="874"/>
      <c r="E71" s="874"/>
      <c r="F71" s="874"/>
      <c r="G71" s="874"/>
      <c r="H71" s="874"/>
      <c r="I71" s="874"/>
      <c r="J71" s="874"/>
      <c r="K71" s="874"/>
      <c r="L71" s="874"/>
      <c r="M71" s="874"/>
      <c r="N71" s="874"/>
      <c r="O71" s="874"/>
      <c r="P71" s="875"/>
      <c r="Q71" s="876">
        <v>315636</v>
      </c>
      <c r="R71" s="830"/>
      <c r="S71" s="830"/>
      <c r="T71" s="830"/>
      <c r="U71" s="830"/>
      <c r="V71" s="830">
        <v>306127</v>
      </c>
      <c r="W71" s="830"/>
      <c r="X71" s="830"/>
      <c r="Y71" s="830"/>
      <c r="Z71" s="830"/>
      <c r="AA71" s="830">
        <v>9509</v>
      </c>
      <c r="AB71" s="830"/>
      <c r="AC71" s="830"/>
      <c r="AD71" s="830"/>
      <c r="AE71" s="830"/>
      <c r="AF71" s="830">
        <v>6033</v>
      </c>
      <c r="AG71" s="830"/>
      <c r="AH71" s="830"/>
      <c r="AI71" s="830"/>
      <c r="AJ71" s="830"/>
      <c r="AK71" s="830" t="s">
        <v>547</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6333</v>
      </c>
      <c r="AG88" s="844"/>
      <c r="AH88" s="844"/>
      <c r="AI88" s="844"/>
      <c r="AJ88" s="844"/>
      <c r="AK88" s="841"/>
      <c r="AL88" s="841"/>
      <c r="AM88" s="841"/>
      <c r="AN88" s="841"/>
      <c r="AO88" s="841"/>
      <c r="AP88" s="844">
        <v>0</v>
      </c>
      <c r="AQ88" s="844"/>
      <c r="AR88" s="844"/>
      <c r="AS88" s="844"/>
      <c r="AT88" s="844"/>
      <c r="AU88" s="844" t="s">
        <v>547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729615</v>
      </c>
      <c r="AB110" s="900"/>
      <c r="AC110" s="900"/>
      <c r="AD110" s="900"/>
      <c r="AE110" s="901"/>
      <c r="AF110" s="902">
        <v>719958</v>
      </c>
      <c r="AG110" s="900"/>
      <c r="AH110" s="900"/>
      <c r="AI110" s="900"/>
      <c r="AJ110" s="901"/>
      <c r="AK110" s="902">
        <v>686781</v>
      </c>
      <c r="AL110" s="900"/>
      <c r="AM110" s="900"/>
      <c r="AN110" s="900"/>
      <c r="AO110" s="901"/>
      <c r="AP110" s="903">
        <v>23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6535368</v>
      </c>
      <c r="BR110" s="931"/>
      <c r="BS110" s="931"/>
      <c r="BT110" s="931"/>
      <c r="BU110" s="931"/>
      <c r="BV110" s="931">
        <v>6283462</v>
      </c>
      <c r="BW110" s="931"/>
      <c r="BX110" s="931"/>
      <c r="BY110" s="931"/>
      <c r="BZ110" s="931"/>
      <c r="CA110" s="931">
        <v>5974992</v>
      </c>
      <c r="CB110" s="931"/>
      <c r="CC110" s="931"/>
      <c r="CD110" s="931"/>
      <c r="CE110" s="931"/>
      <c r="CF110" s="944">
        <v>200.4</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1996236</v>
      </c>
      <c r="BR112" s="926"/>
      <c r="BS112" s="926"/>
      <c r="BT112" s="926"/>
      <c r="BU112" s="926"/>
      <c r="BV112" s="926">
        <v>1823872</v>
      </c>
      <c r="BW112" s="926"/>
      <c r="BX112" s="926"/>
      <c r="BY112" s="926"/>
      <c r="BZ112" s="926"/>
      <c r="CA112" s="926">
        <v>1740240</v>
      </c>
      <c r="CB112" s="926"/>
      <c r="CC112" s="926"/>
      <c r="CD112" s="926"/>
      <c r="CE112" s="926"/>
      <c r="CF112" s="920">
        <v>58.4</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247040</v>
      </c>
      <c r="AB113" s="938"/>
      <c r="AC113" s="938"/>
      <c r="AD113" s="938"/>
      <c r="AE113" s="939"/>
      <c r="AF113" s="940">
        <v>254585</v>
      </c>
      <c r="AG113" s="938"/>
      <c r="AH113" s="938"/>
      <c r="AI113" s="938"/>
      <c r="AJ113" s="939"/>
      <c r="AK113" s="940">
        <v>262398</v>
      </c>
      <c r="AL113" s="938"/>
      <c r="AM113" s="938"/>
      <c r="AN113" s="938"/>
      <c r="AO113" s="939"/>
      <c r="AP113" s="941">
        <v>8.8000000000000007</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573546</v>
      </c>
      <c r="BR114" s="926"/>
      <c r="BS114" s="926"/>
      <c r="BT114" s="926"/>
      <c r="BU114" s="926"/>
      <c r="BV114" s="926">
        <v>561959</v>
      </c>
      <c r="BW114" s="926"/>
      <c r="BX114" s="926"/>
      <c r="BY114" s="926"/>
      <c r="BZ114" s="926"/>
      <c r="CA114" s="926">
        <v>676374</v>
      </c>
      <c r="CB114" s="926"/>
      <c r="CC114" s="926"/>
      <c r="CD114" s="926"/>
      <c r="CE114" s="926"/>
      <c r="CF114" s="920">
        <v>22.7</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201</v>
      </c>
      <c r="AB116" s="959"/>
      <c r="AC116" s="959"/>
      <c r="AD116" s="959"/>
      <c r="AE116" s="960"/>
      <c r="AF116" s="961">
        <v>26</v>
      </c>
      <c r="AG116" s="959"/>
      <c r="AH116" s="959"/>
      <c r="AI116" s="959"/>
      <c r="AJ116" s="960"/>
      <c r="AK116" s="961">
        <v>42</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976856</v>
      </c>
      <c r="AB117" s="979"/>
      <c r="AC117" s="979"/>
      <c r="AD117" s="979"/>
      <c r="AE117" s="980"/>
      <c r="AF117" s="981">
        <v>974569</v>
      </c>
      <c r="AG117" s="979"/>
      <c r="AH117" s="979"/>
      <c r="AI117" s="979"/>
      <c r="AJ117" s="980"/>
      <c r="AK117" s="981">
        <v>949221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9105150</v>
      </c>
      <c r="BR119" s="1000"/>
      <c r="BS119" s="1000"/>
      <c r="BT119" s="1000"/>
      <c r="BU119" s="1000"/>
      <c r="BV119" s="1000">
        <v>8669293</v>
      </c>
      <c r="BW119" s="1000"/>
      <c r="BX119" s="1000"/>
      <c r="BY119" s="1000"/>
      <c r="BZ119" s="1000"/>
      <c r="CA119" s="1000">
        <v>8391606</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1828711</v>
      </c>
      <c r="BR120" s="931"/>
      <c r="BS120" s="931"/>
      <c r="BT120" s="931"/>
      <c r="BU120" s="931"/>
      <c r="BV120" s="931">
        <v>2103435</v>
      </c>
      <c r="BW120" s="931"/>
      <c r="BX120" s="931"/>
      <c r="BY120" s="931"/>
      <c r="BZ120" s="931"/>
      <c r="CA120" s="931">
        <v>2487640</v>
      </c>
      <c r="CB120" s="931"/>
      <c r="CC120" s="931"/>
      <c r="CD120" s="931"/>
      <c r="CE120" s="931"/>
      <c r="CF120" s="944">
        <v>83.4</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1680221</v>
      </c>
      <c r="DH120" s="931"/>
      <c r="DI120" s="931"/>
      <c r="DJ120" s="931"/>
      <c r="DK120" s="931"/>
      <c r="DL120" s="931">
        <v>1520031</v>
      </c>
      <c r="DM120" s="931"/>
      <c r="DN120" s="931"/>
      <c r="DO120" s="931"/>
      <c r="DP120" s="931"/>
      <c r="DQ120" s="931">
        <v>1380202</v>
      </c>
      <c r="DR120" s="931"/>
      <c r="DS120" s="931"/>
      <c r="DT120" s="931"/>
      <c r="DU120" s="931"/>
      <c r="DV120" s="932">
        <v>46.3</v>
      </c>
      <c r="DW120" s="932"/>
      <c r="DX120" s="932"/>
      <c r="DY120" s="932"/>
      <c r="DZ120" s="933"/>
    </row>
    <row r="121" spans="1:130" s="230" customFormat="1" ht="26.25" customHeight="1">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95865</v>
      </c>
      <c r="DH121" s="926"/>
      <c r="DI121" s="926"/>
      <c r="DJ121" s="926"/>
      <c r="DK121" s="926"/>
      <c r="DL121" s="926">
        <v>95210</v>
      </c>
      <c r="DM121" s="926"/>
      <c r="DN121" s="926"/>
      <c r="DO121" s="926"/>
      <c r="DP121" s="926"/>
      <c r="DQ121" s="926">
        <v>161043</v>
      </c>
      <c r="DR121" s="926"/>
      <c r="DS121" s="926"/>
      <c r="DT121" s="926"/>
      <c r="DU121" s="926"/>
      <c r="DV121" s="927">
        <v>5.4</v>
      </c>
      <c r="DW121" s="927"/>
      <c r="DX121" s="927"/>
      <c r="DY121" s="927"/>
      <c r="DZ121" s="928"/>
    </row>
    <row r="122" spans="1:130" s="230" customFormat="1" ht="26.25" customHeight="1">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5752913</v>
      </c>
      <c r="BR122" s="1000"/>
      <c r="BS122" s="1000"/>
      <c r="BT122" s="1000"/>
      <c r="BU122" s="1000"/>
      <c r="BV122" s="1000">
        <v>5607453</v>
      </c>
      <c r="BW122" s="1000"/>
      <c r="BX122" s="1000"/>
      <c r="BY122" s="1000"/>
      <c r="BZ122" s="1000"/>
      <c r="CA122" s="1000">
        <v>5363965</v>
      </c>
      <c r="CB122" s="1000"/>
      <c r="CC122" s="1000"/>
      <c r="CD122" s="1000"/>
      <c r="CE122" s="1000"/>
      <c r="CF122" s="1017">
        <v>179.9</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136526</v>
      </c>
      <c r="DH122" s="926"/>
      <c r="DI122" s="926"/>
      <c r="DJ122" s="926"/>
      <c r="DK122" s="926"/>
      <c r="DL122" s="926">
        <v>132149</v>
      </c>
      <c r="DM122" s="926"/>
      <c r="DN122" s="926"/>
      <c r="DO122" s="926"/>
      <c r="DP122" s="926"/>
      <c r="DQ122" s="926">
        <v>128455</v>
      </c>
      <c r="DR122" s="926"/>
      <c r="DS122" s="926"/>
      <c r="DT122" s="926"/>
      <c r="DU122" s="926"/>
      <c r="DV122" s="927">
        <v>4.3</v>
      </c>
      <c r="DW122" s="927"/>
      <c r="DX122" s="927"/>
      <c r="DY122" s="927"/>
      <c r="DZ122" s="928"/>
    </row>
    <row r="123" spans="1:130" s="230" customFormat="1" ht="26.25" customHeight="1">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7581624</v>
      </c>
      <c r="BR123" s="1064"/>
      <c r="BS123" s="1064"/>
      <c r="BT123" s="1064"/>
      <c r="BU123" s="1064"/>
      <c r="BV123" s="1064">
        <v>7710888</v>
      </c>
      <c r="BW123" s="1064"/>
      <c r="BX123" s="1064"/>
      <c r="BY123" s="1064"/>
      <c r="BZ123" s="1064"/>
      <c r="CA123" s="1064">
        <v>7851605</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v>83624</v>
      </c>
      <c r="DH123" s="959"/>
      <c r="DI123" s="959"/>
      <c r="DJ123" s="959"/>
      <c r="DK123" s="960"/>
      <c r="DL123" s="961">
        <v>76482</v>
      </c>
      <c r="DM123" s="959"/>
      <c r="DN123" s="959"/>
      <c r="DO123" s="959"/>
      <c r="DP123" s="960"/>
      <c r="DQ123" s="961">
        <v>70540</v>
      </c>
      <c r="DR123" s="959"/>
      <c r="DS123" s="959"/>
      <c r="DT123" s="959"/>
      <c r="DU123" s="960"/>
      <c r="DV123" s="962">
        <v>2.4</v>
      </c>
      <c r="DW123" s="963"/>
      <c r="DX123" s="963"/>
      <c r="DY123" s="963"/>
      <c r="DZ123" s="964"/>
    </row>
    <row r="124" spans="1:130" s="230" customFormat="1" ht="26.25" customHeight="1" thickBot="1">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49.3</v>
      </c>
      <c r="BR124" s="1027"/>
      <c r="BS124" s="1027"/>
      <c r="BT124" s="1027"/>
      <c r="BU124" s="1027"/>
      <c r="BV124" s="1027">
        <v>32.200000000000003</v>
      </c>
      <c r="BW124" s="1027"/>
      <c r="BX124" s="1027"/>
      <c r="BY124" s="1027"/>
      <c r="BZ124" s="1027"/>
      <c r="CA124" s="1027">
        <v>18.100000000000001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3705068</v>
      </c>
      <c r="AB129" s="959"/>
      <c r="AC129" s="959"/>
      <c r="AD129" s="959"/>
      <c r="AE129" s="960"/>
      <c r="AF129" s="961">
        <v>3556845</v>
      </c>
      <c r="AG129" s="959"/>
      <c r="AH129" s="959"/>
      <c r="AI129" s="959"/>
      <c r="AJ129" s="960"/>
      <c r="AK129" s="961">
        <v>3545176</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619379</v>
      </c>
      <c r="AB130" s="959"/>
      <c r="AC130" s="959"/>
      <c r="AD130" s="959"/>
      <c r="AE130" s="960"/>
      <c r="AF130" s="961">
        <v>586882</v>
      </c>
      <c r="AG130" s="959"/>
      <c r="AH130" s="959"/>
      <c r="AI130" s="959"/>
      <c r="AJ130" s="960"/>
      <c r="AK130" s="961">
        <v>563960</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12.5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3085689</v>
      </c>
      <c r="AB131" s="986"/>
      <c r="AC131" s="986"/>
      <c r="AD131" s="986"/>
      <c r="AE131" s="987"/>
      <c r="AF131" s="985">
        <v>2969963</v>
      </c>
      <c r="AG131" s="986"/>
      <c r="AH131" s="986"/>
      <c r="AI131" s="986"/>
      <c r="AJ131" s="987"/>
      <c r="AK131" s="985">
        <v>2981216</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18.100000000000001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11.58499771</v>
      </c>
      <c r="AB132" s="1097"/>
      <c r="AC132" s="1097"/>
      <c r="AD132" s="1097"/>
      <c r="AE132" s="1098"/>
      <c r="AF132" s="1099">
        <v>13.05359696</v>
      </c>
      <c r="AG132" s="1097"/>
      <c r="AH132" s="1097"/>
      <c r="AI132" s="1097"/>
      <c r="AJ132" s="1098"/>
      <c r="AK132" s="1099">
        <v>12.92294822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12.9</v>
      </c>
      <c r="AB133" s="1080"/>
      <c r="AC133" s="1080"/>
      <c r="AD133" s="1080"/>
      <c r="AE133" s="1081"/>
      <c r="AF133" s="1079">
        <v>12.4</v>
      </c>
      <c r="AG133" s="1080"/>
      <c r="AH133" s="1080"/>
      <c r="AI133" s="1080"/>
      <c r="AJ133" s="1081"/>
      <c r="AK133" s="1079">
        <v>12.5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YjPokNc8QSb689D1VASfCtmkkfTkJR6HBV38JFScmGG2BsvjyKDPo2HEUHsiv5BCoex+JElOCu7P4SHxo6HEg==" saltValue="RBfms4VA+G/cD7mR0KzH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70" zoomScaleNormal="85" zoomScaleSheetLayoutView="70" workbookViewId="0"/>
  </sheetViews>
  <sheetFormatPr defaultColWidth="0" defaultRowHeight="13.5" customHeight="1" zeroHeight="1"/>
  <cols>
    <col min="1" max="120" width="2.81640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477</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zCqyd+sXErclA3/tJ8v6LBWHhJyDhSsGlTF0P2j4ZnL9H47nYWoGTvULJpyLJiFV59C9eePUF+LM0W4VG8OnIQ==" saltValue="LGU8gnkbXVIDlDrFq7OxGg==" spinCount="100000" sheet="1" objects="1" scenarios="1"/>
  <dataConsolidate/>
  <phoneticPr fontId="2"/>
  <pageMargins left="0.59055118110236227" right="0" top="0.59055118110236227" bottom="0.59055118110236227" header="0.39370078740157483" footer="0.39370078740157483"/>
  <pageSetup paperSize="9" scale="41"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49"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6OjH1UlAE5IBanahZFsNRGPoVupBEcte3vv47puB3cMgutBx5LtFLbAxPEx/1GoBR00dMeDGYSdms4/qP6vlWw==" saltValue="faYVNfRaIPlY5LYmAfTUow==" spinCount="100000" sheet="1" objects="1" scenarios="1"/>
  <dataConsolidate/>
  <phoneticPr fontId="2"/>
  <pageMargins left="0.59055118110236227" right="0" top="0.59055118110236227" bottom="0.59055118110236227" header="0.39370078740157483" footer="0.39370078740157483"/>
  <pageSetup paperSize="9" scale="45"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817140</v>
      </c>
      <c r="AP9" s="281">
        <v>127499</v>
      </c>
      <c r="AQ9" s="282">
        <v>143407</v>
      </c>
      <c r="AR9" s="283">
        <v>-11.1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149769</v>
      </c>
      <c r="AP10" s="284">
        <v>23369</v>
      </c>
      <c r="AQ10" s="285">
        <v>20271</v>
      </c>
      <c r="AR10" s="286">
        <v>15.3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1412</v>
      </c>
      <c r="AR11" s="286" t="s">
        <v>488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30845</v>
      </c>
      <c r="AP13" s="284">
        <v>4813</v>
      </c>
      <c r="AQ13" s="285">
        <v>5234</v>
      </c>
      <c r="AR13" s="286">
        <v>-8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25307</v>
      </c>
      <c r="AP14" s="284">
        <v>3949</v>
      </c>
      <c r="AQ14" s="285">
        <v>3337</v>
      </c>
      <c r="AR14" s="286">
        <v>18.3</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-18048</v>
      </c>
      <c r="AP15" s="284">
        <v>-2816</v>
      </c>
      <c r="AQ15" s="285">
        <v>-9830</v>
      </c>
      <c r="AR15" s="286">
        <v>-71.400000000000006</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1005013</v>
      </c>
      <c r="AP16" s="284">
        <v>156813</v>
      </c>
      <c r="AQ16" s="285">
        <v>163831</v>
      </c>
      <c r="AR16" s="286">
        <v>-4.3</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12.64</v>
      </c>
      <c r="AP21" s="298">
        <v>14.18</v>
      </c>
      <c r="AQ21" s="299">
        <v>-1.54</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97.6</v>
      </c>
      <c r="AP22" s="303">
        <v>95.4</v>
      </c>
      <c r="AQ22" s="304">
        <v>2.2000000000000002</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c r="A27" s="309"/>
      <c r="AO27" s="262"/>
      <c r="AP27" s="262"/>
      <c r="AQ27" s="262"/>
      <c r="AR27" s="262"/>
      <c r="AS27" s="262"/>
      <c r="AT27" s="262"/>
    </row>
    <row r="28" spans="1:46" ht="16.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686781</v>
      </c>
      <c r="AP32" s="312">
        <v>107159</v>
      </c>
      <c r="AQ32" s="313">
        <v>86321</v>
      </c>
      <c r="AR32" s="314">
        <v>24.1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262398</v>
      </c>
      <c r="AP35" s="312">
        <v>40942</v>
      </c>
      <c r="AQ35" s="313">
        <v>18581</v>
      </c>
      <c r="AR35" s="314">
        <v>120.3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488</v>
      </c>
      <c r="AP36" s="312" t="s">
        <v>488</v>
      </c>
      <c r="AQ36" s="313">
        <v>4521</v>
      </c>
      <c r="AR36" s="314" t="s">
        <v>488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983</v>
      </c>
      <c r="AR37" s="314" t="s">
        <v>488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42</v>
      </c>
      <c r="AP38" s="315">
        <v>7</v>
      </c>
      <c r="AQ38" s="316">
        <v>20</v>
      </c>
      <c r="AR38" s="304">
        <v>-65</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t="s">
        <v>488</v>
      </c>
      <c r="AP39" s="312" t="s">
        <v>488</v>
      </c>
      <c r="AQ39" s="313">
        <v>-4212</v>
      </c>
      <c r="AR39" s="314" t="s">
        <v>488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-563960</v>
      </c>
      <c r="AP40" s="312">
        <v>-87995</v>
      </c>
      <c r="AQ40" s="313">
        <v>-70783</v>
      </c>
      <c r="AR40" s="314">
        <v>24.3</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385261</v>
      </c>
      <c r="AP41" s="312">
        <v>60112</v>
      </c>
      <c r="AQ41" s="313">
        <v>35432</v>
      </c>
      <c r="AR41" s="314">
        <v>69.7</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274843</v>
      </c>
      <c r="AN51" s="334">
        <v>38553</v>
      </c>
      <c r="AO51" s="335">
        <v>-26.8</v>
      </c>
      <c r="AP51" s="336">
        <v>145139</v>
      </c>
      <c r="AQ51" s="337">
        <v>19.5</v>
      </c>
      <c r="AR51" s="338">
        <v>-46.3</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37764</v>
      </c>
      <c r="AN52" s="342">
        <v>5297</v>
      </c>
      <c r="AO52" s="343">
        <v>-65.5</v>
      </c>
      <c r="AP52" s="344">
        <v>83762</v>
      </c>
      <c r="AQ52" s="345">
        <v>33.1</v>
      </c>
      <c r="AR52" s="346">
        <v>-98.6</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408144</v>
      </c>
      <c r="AN53" s="334">
        <v>58549</v>
      </c>
      <c r="AO53" s="335">
        <v>51.9</v>
      </c>
      <c r="AP53" s="336">
        <v>125391</v>
      </c>
      <c r="AQ53" s="337">
        <v>-13.6</v>
      </c>
      <c r="AR53" s="338">
        <v>65.5</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217038</v>
      </c>
      <c r="AN54" s="342">
        <v>31134</v>
      </c>
      <c r="AO54" s="343">
        <v>487.8</v>
      </c>
      <c r="AP54" s="344">
        <v>68516</v>
      </c>
      <c r="AQ54" s="345">
        <v>-18.2</v>
      </c>
      <c r="AR54" s="346">
        <v>506</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280969</v>
      </c>
      <c r="AN55" s="334">
        <v>41576</v>
      </c>
      <c r="AO55" s="335">
        <v>-29</v>
      </c>
      <c r="AP55" s="336">
        <v>138402</v>
      </c>
      <c r="AQ55" s="337">
        <v>10.4</v>
      </c>
      <c r="AR55" s="338">
        <v>-39.4</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62167</v>
      </c>
      <c r="AN56" s="342">
        <v>9199</v>
      </c>
      <c r="AO56" s="343">
        <v>-70.5</v>
      </c>
      <c r="AP56" s="344">
        <v>70652</v>
      </c>
      <c r="AQ56" s="345">
        <v>3.1</v>
      </c>
      <c r="AR56" s="346">
        <v>-73.599999999999994</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420822</v>
      </c>
      <c r="AN57" s="334">
        <v>64042</v>
      </c>
      <c r="AO57" s="335">
        <v>54</v>
      </c>
      <c r="AP57" s="336">
        <v>146367</v>
      </c>
      <c r="AQ57" s="337">
        <v>5.8</v>
      </c>
      <c r="AR57" s="338">
        <v>48.2</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267705</v>
      </c>
      <c r="AN58" s="342">
        <v>40740</v>
      </c>
      <c r="AO58" s="343">
        <v>342.9</v>
      </c>
      <c r="AP58" s="344">
        <v>79441</v>
      </c>
      <c r="AQ58" s="345">
        <v>12.4</v>
      </c>
      <c r="AR58" s="346">
        <v>330.5</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289648</v>
      </c>
      <c r="AN59" s="334">
        <v>45194</v>
      </c>
      <c r="AO59" s="335">
        <v>-29.4</v>
      </c>
      <c r="AP59" s="336">
        <v>165181</v>
      </c>
      <c r="AQ59" s="337">
        <v>12.9</v>
      </c>
      <c r="AR59" s="338">
        <v>-42.3</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199765</v>
      </c>
      <c r="AN60" s="342">
        <v>31169</v>
      </c>
      <c r="AO60" s="343">
        <v>-23.5</v>
      </c>
      <c r="AP60" s="344">
        <v>82246</v>
      </c>
      <c r="AQ60" s="345">
        <v>3.5</v>
      </c>
      <c r="AR60" s="346">
        <v>-27</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334885</v>
      </c>
      <c r="AN61" s="349">
        <v>49583</v>
      </c>
      <c r="AO61" s="350">
        <v>4.0999999999999996</v>
      </c>
      <c r="AP61" s="351">
        <v>144096</v>
      </c>
      <c r="AQ61" s="352">
        <v>7</v>
      </c>
      <c r="AR61" s="338">
        <v>-2.9</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156888</v>
      </c>
      <c r="AN62" s="342">
        <v>23508</v>
      </c>
      <c r="AO62" s="343">
        <v>134.19999999999999</v>
      </c>
      <c r="AP62" s="344">
        <v>76923</v>
      </c>
      <c r="AQ62" s="345">
        <v>6.8</v>
      </c>
      <c r="AR62" s="346">
        <v>127.4</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o8mACndHqFwZ6iJL23skyWELA7V+2TJGB4PCMKJasZ4pi7VmltzG9ruF78LXdVYsP3U8PceKtBonCiaqUzN4ig==" saltValue="K/KFoH8ng6XbAi9Q+Zd/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59055118110236227" right="0" top="0.59055118110236227" bottom="0.59055118110236227" header="0.39370078740157483" footer="0.39370078740157483"/>
  <pageSetup paperSize="9" scale="56"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0" zoomScaleNormal="7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1" spans="125:125" ht="13.5" hidden="1" customHeight="1">
      <c r="DU121" s="259"/>
    </row>
  </sheetData>
  <sheetProtection algorithmName="SHA-512" hashValue="AQGt6ba8aRPqbK55XBxlecCHdYvYKpWsl0Ao6ZV7dVOO5pWvw58Fk4ZXd2KAEGljZFBJA2NaL2Tg6Klv5jny7w==" saltValue="hbJ6/7hZTlmhvTbYKhPaWw=="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5" zoomScale="70" zoomScaleNormal="7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04VLH+Lj0kOPZLDnHyJmF7p+iVXa9pYKtC0cYqczSDjMxaXDxh30q1Qis//+4ITAS9aCUSYC11PXsITRRLBZDg==" saltValue="VSrpXuF1pz0PjFu6Ji50ZQ=="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 zoomScale="55" zoomScaleNormal="55"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20.38</v>
      </c>
      <c r="G47" s="12">
        <v>25.04</v>
      </c>
      <c r="H47" s="12">
        <v>31.69</v>
      </c>
      <c r="I47" s="12">
        <v>37.549999999999997</v>
      </c>
      <c r="J47" s="13">
        <v>43.56</v>
      </c>
    </row>
    <row r="48" spans="2:10" ht="57.75" customHeight="1">
      <c r="B48" s="14"/>
      <c r="C48" s="1141" t="s">
        <v>4</v>
      </c>
      <c r="D48" s="1141"/>
      <c r="E48" s="1142"/>
      <c r="F48" s="15">
        <v>3.31</v>
      </c>
      <c r="G48" s="16">
        <v>3.48</v>
      </c>
      <c r="H48" s="16">
        <v>4.1500000000000004</v>
      </c>
      <c r="I48" s="16">
        <v>7.8</v>
      </c>
      <c r="J48" s="17">
        <v>5.83</v>
      </c>
    </row>
    <row r="49" spans="2:10" ht="57.75" customHeight="1" thickBot="1">
      <c r="B49" s="18"/>
      <c r="C49" s="1143" t="s">
        <v>5</v>
      </c>
      <c r="D49" s="1143"/>
      <c r="E49" s="1144"/>
      <c r="F49" s="19">
        <v>3.16</v>
      </c>
      <c r="G49" s="20">
        <v>5.91</v>
      </c>
      <c r="H49" s="20">
        <v>9.11</v>
      </c>
      <c r="I49" s="20">
        <v>8.02</v>
      </c>
      <c r="J49" s="21">
        <v>3.88</v>
      </c>
    </row>
    <row r="50" spans="2:10" ht="13"/>
  </sheetData>
  <sheetProtection algorithmName="SHA-512" hashValue="gwTFHhXCMAiQeenirT08xFyedcdAYUOYnqt1i+jjfZnwLrI1NZzgEbrckqLK4Z5+vXkQeAnGQleRy+vse42GvQ==" saltValue="4oMf4/778vpZbYPDBIjuHg=="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532</v>
      </c>
      <c r="D34" s="1151"/>
      <c r="E34" s="1152"/>
      <c r="F34" s="32">
        <v>3.3</v>
      </c>
      <c r="G34" s="33">
        <v>3.47</v>
      </c>
      <c r="H34" s="33">
        <v>4.1399999999999997</v>
      </c>
      <c r="I34" s="33">
        <v>7.8</v>
      </c>
      <c r="J34" s="34">
        <v>5.82</v>
      </c>
      <c r="K34" s="22"/>
      <c r="L34" s="22"/>
      <c r="M34" s="22"/>
      <c r="N34" s="22"/>
      <c r="O34" s="22"/>
      <c r="P34" s="22"/>
    </row>
    <row r="35" spans="1:16" ht="39" customHeight="1">
      <c r="A35" s="22"/>
      <c r="B35" s="35"/>
      <c r="C35" s="1145" t="s">
        <v>533</v>
      </c>
      <c r="D35" s="1146"/>
      <c r="E35" s="1147"/>
      <c r="F35" s="36">
        <v>0.39</v>
      </c>
      <c r="G35" s="37">
        <v>0.38</v>
      </c>
      <c r="H35" s="37">
        <v>0.49</v>
      </c>
      <c r="I35" s="37">
        <v>0.28999999999999998</v>
      </c>
      <c r="J35" s="38">
        <v>2.17</v>
      </c>
      <c r="K35" s="22"/>
      <c r="L35" s="22"/>
      <c r="M35" s="22"/>
      <c r="N35" s="22"/>
      <c r="O35" s="22"/>
      <c r="P35" s="22"/>
    </row>
    <row r="36" spans="1:16" ht="39" customHeight="1">
      <c r="A36" s="22"/>
      <c r="B36" s="35"/>
      <c r="C36" s="1145" t="s">
        <v>534</v>
      </c>
      <c r="D36" s="1146"/>
      <c r="E36" s="1147"/>
      <c r="F36" s="36">
        <v>0.13</v>
      </c>
      <c r="G36" s="37">
        <v>0.12</v>
      </c>
      <c r="H36" s="37">
        <v>0.24</v>
      </c>
      <c r="I36" s="37">
        <v>0.9</v>
      </c>
      <c r="J36" s="38">
        <v>0.76</v>
      </c>
      <c r="K36" s="22"/>
      <c r="L36" s="22"/>
      <c r="M36" s="22"/>
      <c r="N36" s="22"/>
      <c r="O36" s="22"/>
      <c r="P36" s="22"/>
    </row>
    <row r="37" spans="1:16" ht="39" customHeight="1">
      <c r="A37" s="22"/>
      <c r="B37" s="35"/>
      <c r="C37" s="1145" t="s">
        <v>535</v>
      </c>
      <c r="D37" s="1146"/>
      <c r="E37" s="1147"/>
      <c r="F37" s="36">
        <v>0.67</v>
      </c>
      <c r="G37" s="37">
        <v>0.64</v>
      </c>
      <c r="H37" s="37">
        <v>0.48</v>
      </c>
      <c r="I37" s="37">
        <v>0.49</v>
      </c>
      <c r="J37" s="38">
        <v>0.73</v>
      </c>
      <c r="K37" s="22"/>
      <c r="L37" s="22"/>
      <c r="M37" s="22"/>
      <c r="N37" s="22"/>
      <c r="O37" s="22"/>
      <c r="P37" s="22"/>
    </row>
    <row r="38" spans="1:16" ht="39" customHeight="1">
      <c r="A38" s="22"/>
      <c r="B38" s="35"/>
      <c r="C38" s="1145" t="s">
        <v>536</v>
      </c>
      <c r="D38" s="1146"/>
      <c r="E38" s="1147"/>
      <c r="F38" s="36">
        <v>0.11</v>
      </c>
      <c r="G38" s="37">
        <v>0.06</v>
      </c>
      <c r="H38" s="37">
        <v>0.28999999999999998</v>
      </c>
      <c r="I38" s="37">
        <v>0.16</v>
      </c>
      <c r="J38" s="38">
        <v>0.32</v>
      </c>
      <c r="K38" s="22"/>
      <c r="L38" s="22"/>
      <c r="M38" s="22"/>
      <c r="N38" s="22"/>
      <c r="O38" s="22"/>
      <c r="P38" s="22"/>
    </row>
    <row r="39" spans="1:16" ht="39" customHeight="1">
      <c r="A39" s="22"/>
      <c r="B39" s="35"/>
      <c r="C39" s="1145" t="s">
        <v>537</v>
      </c>
      <c r="D39" s="1146"/>
      <c r="E39" s="1147"/>
      <c r="F39" s="36">
        <v>0.81</v>
      </c>
      <c r="G39" s="37">
        <v>0.66</v>
      </c>
      <c r="H39" s="37">
        <v>0.11</v>
      </c>
      <c r="I39" s="37">
        <v>0.55000000000000004</v>
      </c>
      <c r="J39" s="38">
        <v>0.3</v>
      </c>
      <c r="K39" s="22"/>
      <c r="L39" s="22"/>
      <c r="M39" s="22"/>
      <c r="N39" s="22"/>
      <c r="O39" s="22"/>
      <c r="P39" s="22"/>
    </row>
    <row r="40" spans="1:16" ht="39" customHeight="1">
      <c r="A40" s="22"/>
      <c r="B40" s="35"/>
      <c r="C40" s="1145" t="s">
        <v>538</v>
      </c>
      <c r="D40" s="1146"/>
      <c r="E40" s="1147"/>
      <c r="F40" s="36">
        <v>0.05</v>
      </c>
      <c r="G40" s="37">
        <v>0</v>
      </c>
      <c r="H40" s="37">
        <v>0</v>
      </c>
      <c r="I40" s="37">
        <v>0</v>
      </c>
      <c r="J40" s="38">
        <v>0.04</v>
      </c>
      <c r="K40" s="22"/>
      <c r="L40" s="22"/>
      <c r="M40" s="22"/>
      <c r="N40" s="22"/>
      <c r="O40" s="22"/>
      <c r="P40" s="22"/>
    </row>
    <row r="41" spans="1:16" ht="39" customHeight="1">
      <c r="A41" s="22"/>
      <c r="B41" s="35"/>
      <c r="C41" s="1145" t="s">
        <v>539</v>
      </c>
      <c r="D41" s="1146"/>
      <c r="E41" s="1147"/>
      <c r="F41" s="36">
        <v>0.02</v>
      </c>
      <c r="G41" s="37">
        <v>0.03</v>
      </c>
      <c r="H41" s="37">
        <v>0.03</v>
      </c>
      <c r="I41" s="37">
        <v>0.04</v>
      </c>
      <c r="J41" s="38">
        <v>0.03</v>
      </c>
      <c r="K41" s="22"/>
      <c r="L41" s="22"/>
      <c r="M41" s="22"/>
      <c r="N41" s="22"/>
      <c r="O41" s="22"/>
      <c r="P41" s="22"/>
    </row>
    <row r="42" spans="1:16" ht="39" customHeight="1">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541</v>
      </c>
      <c r="D43" s="1149"/>
      <c r="E43" s="1150"/>
      <c r="F43" s="41">
        <v>0.01</v>
      </c>
      <c r="G43" s="42">
        <v>0.01</v>
      </c>
      <c r="H43" s="42">
        <v>0</v>
      </c>
      <c r="I43" s="42">
        <v>0</v>
      </c>
      <c r="J43" s="43">
        <v>0.01</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tzghU+pEebBS4dSZWbQF8rYRA84DR2Dq+ZlqpKT5Cew1sAqnOaQcQJmFPP4TT4MGOXwHC42UkvZR0mPtZFeftg==" saltValue="nO30YE/SZvtrdHY+Jh93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5" orientation="landscape"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6"/>
  <sheetViews>
    <sheetView showGridLines="0" zoomScale="70" zoomScaleNormal="7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3" t="s">
        <v>9</v>
      </c>
      <c r="C45" s="1154"/>
      <c r="D45" s="58"/>
      <c r="E45" s="1159" t="s">
        <v>10</v>
      </c>
      <c r="F45" s="1159"/>
      <c r="G45" s="1159"/>
      <c r="H45" s="1159"/>
      <c r="I45" s="1159"/>
      <c r="J45" s="1160"/>
      <c r="K45" s="59">
        <v>758</v>
      </c>
      <c r="L45" s="60">
        <v>760</v>
      </c>
      <c r="M45" s="60">
        <v>730</v>
      </c>
      <c r="N45" s="60">
        <v>720</v>
      </c>
      <c r="O45" s="61">
        <v>687</v>
      </c>
      <c r="P45" s="48"/>
      <c r="Q45" s="48"/>
      <c r="R45" s="48"/>
      <c r="S45" s="48"/>
      <c r="T45" s="48"/>
      <c r="U45" s="48"/>
    </row>
    <row r="46" spans="1:21" ht="30.75" customHeight="1">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c r="A48" s="48"/>
      <c r="B48" s="1155"/>
      <c r="C48" s="1156"/>
      <c r="D48" s="62"/>
      <c r="E48" s="1161" t="s">
        <v>13</v>
      </c>
      <c r="F48" s="1161"/>
      <c r="G48" s="1161"/>
      <c r="H48" s="1161"/>
      <c r="I48" s="1161"/>
      <c r="J48" s="1162"/>
      <c r="K48" s="63">
        <v>261</v>
      </c>
      <c r="L48" s="64">
        <v>234</v>
      </c>
      <c r="M48" s="64">
        <v>247</v>
      </c>
      <c r="N48" s="64">
        <v>255</v>
      </c>
      <c r="O48" s="65">
        <v>262</v>
      </c>
      <c r="P48" s="48"/>
      <c r="Q48" s="48"/>
      <c r="R48" s="48"/>
      <c r="S48" s="48"/>
      <c r="T48" s="48"/>
      <c r="U48" s="48"/>
    </row>
    <row r="49" spans="1:21" ht="30.75" customHeight="1">
      <c r="A49" s="48"/>
      <c r="B49" s="1155"/>
      <c r="C49" s="1156"/>
      <c r="D49" s="62"/>
      <c r="E49" s="1161" t="s">
        <v>14</v>
      </c>
      <c r="F49" s="1161"/>
      <c r="G49" s="1161"/>
      <c r="H49" s="1161"/>
      <c r="I49" s="1161"/>
      <c r="J49" s="1162"/>
      <c r="K49" s="63" t="s">
        <v>488</v>
      </c>
      <c r="L49" s="64" t="s">
        <v>488</v>
      </c>
      <c r="M49" s="64" t="s">
        <v>488</v>
      </c>
      <c r="N49" s="64" t="s">
        <v>488</v>
      </c>
      <c r="O49" s="65" t="s">
        <v>488</v>
      </c>
      <c r="P49" s="48"/>
      <c r="Q49" s="48"/>
      <c r="R49" s="48"/>
      <c r="S49" s="48"/>
      <c r="T49" s="48"/>
      <c r="U49" s="48"/>
    </row>
    <row r="50" spans="1:21" ht="30.75" customHeight="1">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c r="A52" s="48"/>
      <c r="B52" s="1163" t="s">
        <v>17</v>
      </c>
      <c r="C52" s="1164"/>
      <c r="D52" s="66"/>
      <c r="E52" s="1161" t="s">
        <v>18</v>
      </c>
      <c r="F52" s="1161"/>
      <c r="G52" s="1161"/>
      <c r="H52" s="1161"/>
      <c r="I52" s="1161"/>
      <c r="J52" s="1162"/>
      <c r="K52" s="63">
        <v>632</v>
      </c>
      <c r="L52" s="64">
        <v>634</v>
      </c>
      <c r="M52" s="64">
        <v>619</v>
      </c>
      <c r="N52" s="64">
        <v>587</v>
      </c>
      <c r="O52" s="65">
        <v>564</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387</v>
      </c>
      <c r="L53" s="69">
        <v>360</v>
      </c>
      <c r="M53" s="69">
        <v>358</v>
      </c>
      <c r="N53" s="69">
        <v>388</v>
      </c>
      <c r="O53" s="70">
        <v>385</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row r="65" ht="12.65" hidden="1" customHeight="1"/>
    <row r="66" ht="12.65" hidden="1" customHeight="1"/>
    <row r="67" ht="12.65" hidden="1" customHeight="1"/>
    <row r="68" ht="12.65" hidden="1" customHeight="1"/>
    <row r="69" ht="12.65" hidden="1" customHeight="1"/>
    <row r="70" ht="12.65" hidden="1" customHeight="1"/>
    <row r="71" ht="12.65" hidden="1" customHeight="1"/>
    <row r="72" ht="12.65" hidden="1" customHeight="1"/>
    <row r="73" ht="12.65" hidden="1" customHeight="1"/>
    <row r="74" ht="12.65" hidden="1" customHeight="1"/>
    <row r="75" ht="12.65" hidden="1" customHeight="1"/>
    <row r="76" ht="12.65" hidden="1" customHeight="1"/>
  </sheetData>
  <sheetProtection algorithmName="SHA-512" hashValue="5ulq97wEKpydvLXmoqAeJIMQmFGE0E/mtUh0THuJ70KedMig/5PTi/NpS2KvS0rHzWHvM1ngEy2E/nAykUxbfw==" saltValue="c6cd+OgRYtkFDjrQaIbR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48" orientation="landscape" horizontalDpi="1200" vertic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84" t="s">
        <v>30</v>
      </c>
      <c r="C41" s="1185"/>
      <c r="D41" s="105"/>
      <c r="E41" s="1190" t="s">
        <v>31</v>
      </c>
      <c r="F41" s="1190"/>
      <c r="G41" s="1190"/>
      <c r="H41" s="1191"/>
      <c r="I41" s="355">
        <v>7113</v>
      </c>
      <c r="J41" s="356">
        <v>6881</v>
      </c>
      <c r="K41" s="356">
        <v>6535</v>
      </c>
      <c r="L41" s="356">
        <v>6283</v>
      </c>
      <c r="M41" s="357">
        <v>5975</v>
      </c>
    </row>
    <row r="42" spans="2:13" ht="27.75" customHeight="1">
      <c r="B42" s="1186"/>
      <c r="C42" s="1187"/>
      <c r="D42" s="106"/>
      <c r="E42" s="1192" t="s">
        <v>32</v>
      </c>
      <c r="F42" s="1192"/>
      <c r="G42" s="1192"/>
      <c r="H42" s="1193"/>
      <c r="I42" s="358" t="s">
        <v>488</v>
      </c>
      <c r="J42" s="359" t="s">
        <v>488</v>
      </c>
      <c r="K42" s="359" t="s">
        <v>488</v>
      </c>
      <c r="L42" s="359" t="s">
        <v>488</v>
      </c>
      <c r="M42" s="360" t="s">
        <v>488</v>
      </c>
    </row>
    <row r="43" spans="2:13" ht="27.75" customHeight="1">
      <c r="B43" s="1186"/>
      <c r="C43" s="1187"/>
      <c r="D43" s="106"/>
      <c r="E43" s="1192" t="s">
        <v>33</v>
      </c>
      <c r="F43" s="1192"/>
      <c r="G43" s="1192"/>
      <c r="H43" s="1193"/>
      <c r="I43" s="358">
        <v>2374</v>
      </c>
      <c r="J43" s="359">
        <v>2183</v>
      </c>
      <c r="K43" s="359">
        <v>1996</v>
      </c>
      <c r="L43" s="359">
        <v>1824</v>
      </c>
      <c r="M43" s="360">
        <v>1740</v>
      </c>
    </row>
    <row r="44" spans="2:13" ht="27.75" customHeight="1">
      <c r="B44" s="1186"/>
      <c r="C44" s="1187"/>
      <c r="D44" s="106"/>
      <c r="E44" s="1192" t="s">
        <v>34</v>
      </c>
      <c r="F44" s="1192"/>
      <c r="G44" s="1192"/>
      <c r="H44" s="1193"/>
      <c r="I44" s="358" t="s">
        <v>488</v>
      </c>
      <c r="J44" s="359" t="s">
        <v>488</v>
      </c>
      <c r="K44" s="359" t="s">
        <v>488</v>
      </c>
      <c r="L44" s="359" t="s">
        <v>488</v>
      </c>
      <c r="M44" s="360" t="s">
        <v>488</v>
      </c>
    </row>
    <row r="45" spans="2:13" ht="27.75" customHeight="1">
      <c r="B45" s="1186"/>
      <c r="C45" s="1187"/>
      <c r="D45" s="106"/>
      <c r="E45" s="1192" t="s">
        <v>35</v>
      </c>
      <c r="F45" s="1192"/>
      <c r="G45" s="1192"/>
      <c r="H45" s="1193"/>
      <c r="I45" s="358">
        <v>805</v>
      </c>
      <c r="J45" s="359">
        <v>690</v>
      </c>
      <c r="K45" s="359">
        <v>574</v>
      </c>
      <c r="L45" s="359">
        <v>562</v>
      </c>
      <c r="M45" s="360">
        <v>676</v>
      </c>
    </row>
    <row r="46" spans="2:13" ht="27.75" customHeight="1">
      <c r="B46" s="1186"/>
      <c r="C46" s="1187"/>
      <c r="D46" s="107"/>
      <c r="E46" s="1192" t="s">
        <v>36</v>
      </c>
      <c r="F46" s="1192"/>
      <c r="G46" s="1192"/>
      <c r="H46" s="1193"/>
      <c r="I46" s="358" t="s">
        <v>488</v>
      </c>
      <c r="J46" s="359" t="s">
        <v>488</v>
      </c>
      <c r="K46" s="359" t="s">
        <v>488</v>
      </c>
      <c r="L46" s="359" t="s">
        <v>488</v>
      </c>
      <c r="M46" s="360" t="s">
        <v>488</v>
      </c>
    </row>
    <row r="47" spans="2:13" ht="27.75" customHeight="1">
      <c r="B47" s="1186"/>
      <c r="C47" s="1187"/>
      <c r="D47" s="108"/>
      <c r="E47" s="1194" t="s">
        <v>37</v>
      </c>
      <c r="F47" s="1195"/>
      <c r="G47" s="1195"/>
      <c r="H47" s="1196"/>
      <c r="I47" s="358" t="s">
        <v>488</v>
      </c>
      <c r="J47" s="359" t="s">
        <v>488</v>
      </c>
      <c r="K47" s="359" t="s">
        <v>488</v>
      </c>
      <c r="L47" s="359" t="s">
        <v>488</v>
      </c>
      <c r="M47" s="360" t="s">
        <v>488</v>
      </c>
    </row>
    <row r="48" spans="2:13" ht="27.75" customHeight="1">
      <c r="B48" s="1186"/>
      <c r="C48" s="1187"/>
      <c r="D48" s="106"/>
      <c r="E48" s="1192" t="s">
        <v>38</v>
      </c>
      <c r="F48" s="1192"/>
      <c r="G48" s="1192"/>
      <c r="H48" s="1193"/>
      <c r="I48" s="358" t="s">
        <v>488</v>
      </c>
      <c r="J48" s="359" t="s">
        <v>488</v>
      </c>
      <c r="K48" s="359" t="s">
        <v>488</v>
      </c>
      <c r="L48" s="359" t="s">
        <v>488</v>
      </c>
      <c r="M48" s="360" t="s">
        <v>488</v>
      </c>
    </row>
    <row r="49" spans="2:13" ht="27.75" customHeight="1">
      <c r="B49" s="1188"/>
      <c r="C49" s="1189"/>
      <c r="D49" s="106"/>
      <c r="E49" s="1192" t="s">
        <v>39</v>
      </c>
      <c r="F49" s="1192"/>
      <c r="G49" s="1192"/>
      <c r="H49" s="1193"/>
      <c r="I49" s="358" t="s">
        <v>488</v>
      </c>
      <c r="J49" s="359" t="s">
        <v>488</v>
      </c>
      <c r="K49" s="359" t="s">
        <v>488</v>
      </c>
      <c r="L49" s="359" t="s">
        <v>488</v>
      </c>
      <c r="M49" s="360" t="s">
        <v>488</v>
      </c>
    </row>
    <row r="50" spans="2:13" ht="27.75" customHeight="1">
      <c r="B50" s="1197" t="s">
        <v>40</v>
      </c>
      <c r="C50" s="1198"/>
      <c r="D50" s="109"/>
      <c r="E50" s="1192" t="s">
        <v>41</v>
      </c>
      <c r="F50" s="1192"/>
      <c r="G50" s="1192"/>
      <c r="H50" s="1193"/>
      <c r="I50" s="358">
        <v>1084</v>
      </c>
      <c r="J50" s="359">
        <v>1348</v>
      </c>
      <c r="K50" s="359">
        <v>1829</v>
      </c>
      <c r="L50" s="359">
        <v>2103</v>
      </c>
      <c r="M50" s="360">
        <v>2488</v>
      </c>
    </row>
    <row r="51" spans="2:13" ht="27.75" customHeight="1">
      <c r="B51" s="1186"/>
      <c r="C51" s="1187"/>
      <c r="D51" s="106"/>
      <c r="E51" s="1192" t="s">
        <v>42</v>
      </c>
      <c r="F51" s="1192"/>
      <c r="G51" s="1192"/>
      <c r="H51" s="1193"/>
      <c r="I51" s="358">
        <v>2</v>
      </c>
      <c r="J51" s="359" t="s">
        <v>488</v>
      </c>
      <c r="K51" s="359" t="s">
        <v>488</v>
      </c>
      <c r="L51" s="359" t="s">
        <v>488</v>
      </c>
      <c r="M51" s="360" t="s">
        <v>488</v>
      </c>
    </row>
    <row r="52" spans="2:13" ht="27.75" customHeight="1">
      <c r="B52" s="1188"/>
      <c r="C52" s="1189"/>
      <c r="D52" s="106"/>
      <c r="E52" s="1192" t="s">
        <v>43</v>
      </c>
      <c r="F52" s="1192"/>
      <c r="G52" s="1192"/>
      <c r="H52" s="1193"/>
      <c r="I52" s="358">
        <v>6315</v>
      </c>
      <c r="J52" s="359">
        <v>6032</v>
      </c>
      <c r="K52" s="359">
        <v>5753</v>
      </c>
      <c r="L52" s="359">
        <v>5607</v>
      </c>
      <c r="M52" s="360">
        <v>5364</v>
      </c>
    </row>
    <row r="53" spans="2:13" ht="27.75" customHeight="1" thickBot="1">
      <c r="B53" s="1199" t="s">
        <v>19</v>
      </c>
      <c r="C53" s="1200"/>
      <c r="D53" s="110"/>
      <c r="E53" s="1201" t="s">
        <v>44</v>
      </c>
      <c r="F53" s="1201"/>
      <c r="G53" s="1201"/>
      <c r="H53" s="1202"/>
      <c r="I53" s="361">
        <v>2890</v>
      </c>
      <c r="J53" s="362">
        <v>2374</v>
      </c>
      <c r="K53" s="362">
        <v>1524</v>
      </c>
      <c r="L53" s="362">
        <v>958</v>
      </c>
      <c r="M53" s="363">
        <v>540</v>
      </c>
    </row>
    <row r="54" spans="2:13" ht="27.75" customHeight="1">
      <c r="B54" s="111"/>
      <c r="C54" s="112"/>
      <c r="D54" s="112"/>
      <c r="E54" s="113"/>
      <c r="F54" s="113"/>
      <c r="G54" s="113"/>
      <c r="H54" s="113"/>
      <c r="I54" s="114"/>
      <c r="J54" s="114"/>
      <c r="K54" s="114"/>
      <c r="L54" s="114"/>
      <c r="M54" s="114"/>
    </row>
    <row r="55" spans="2:13" ht="13"/>
  </sheetData>
  <sheetProtection algorithmName="SHA-512" hashValue="nyQxsLt093ay7M5aqss3hca/61TgHGYiYVWiae7pRa4KiZss2tul17LNr5RMSSyJlbOFBuRst7w9YbXOPNG6Zg==" saltValue="CDcVGJmdVaoGRz8dVtpb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5" orientation="landscape" horizontalDpi="1200" vertic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55" zoomScaleNormal="55" zoomScaleSheetLayoutView="100" workbookViewId="0"/>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11" t="s">
        <v>46</v>
      </c>
      <c r="D55" s="1211"/>
      <c r="E55" s="1212"/>
      <c r="F55" s="122">
        <v>1174</v>
      </c>
      <c r="G55" s="122">
        <v>1336</v>
      </c>
      <c r="H55" s="123">
        <v>1544</v>
      </c>
    </row>
    <row r="56" spans="2:8" ht="52.5" customHeight="1">
      <c r="B56" s="124"/>
      <c r="C56" s="1213" t="s">
        <v>47</v>
      </c>
      <c r="D56" s="1213"/>
      <c r="E56" s="1214"/>
      <c r="F56" s="125">
        <v>234</v>
      </c>
      <c r="G56" s="125">
        <v>294</v>
      </c>
      <c r="H56" s="126">
        <v>356</v>
      </c>
    </row>
    <row r="57" spans="2:8" ht="53.25" customHeight="1">
      <c r="B57" s="124"/>
      <c r="C57" s="1215" t="s">
        <v>48</v>
      </c>
      <c r="D57" s="1215"/>
      <c r="E57" s="1216"/>
      <c r="F57" s="127">
        <v>241</v>
      </c>
      <c r="G57" s="127">
        <v>282</v>
      </c>
      <c r="H57" s="128">
        <v>414</v>
      </c>
    </row>
    <row r="58" spans="2:8" ht="45.75" customHeight="1">
      <c r="B58" s="129"/>
      <c r="C58" s="1203" t="s">
        <v>548</v>
      </c>
      <c r="D58" s="1204"/>
      <c r="E58" s="1205"/>
      <c r="F58" s="130">
        <v>105</v>
      </c>
      <c r="G58" s="130">
        <v>145</v>
      </c>
      <c r="H58" s="131">
        <v>196</v>
      </c>
    </row>
    <row r="59" spans="2:8" ht="45.75" customHeight="1">
      <c r="B59" s="129"/>
      <c r="C59" s="1203" t="s">
        <v>549</v>
      </c>
      <c r="D59" s="1204"/>
      <c r="E59" s="1205"/>
      <c r="F59" s="130">
        <v>39</v>
      </c>
      <c r="G59" s="130">
        <v>48</v>
      </c>
      <c r="H59" s="131">
        <v>124</v>
      </c>
    </row>
    <row r="60" spans="2:8" ht="45.75" customHeight="1">
      <c r="B60" s="129"/>
      <c r="C60" s="1203" t="s">
        <v>550</v>
      </c>
      <c r="D60" s="1204"/>
      <c r="E60" s="1205"/>
      <c r="F60" s="130">
        <v>19</v>
      </c>
      <c r="G60" s="130">
        <v>19</v>
      </c>
      <c r="H60" s="131">
        <v>19</v>
      </c>
    </row>
    <row r="61" spans="2:8" ht="45.75" customHeight="1">
      <c r="B61" s="129"/>
      <c r="C61" s="1203" t="s">
        <v>551</v>
      </c>
      <c r="D61" s="1204"/>
      <c r="E61" s="1205"/>
      <c r="F61" s="130">
        <v>17</v>
      </c>
      <c r="G61" s="130">
        <v>17</v>
      </c>
      <c r="H61" s="131">
        <v>17</v>
      </c>
    </row>
    <row r="62" spans="2:8" ht="45.75" customHeight="1" thickBot="1">
      <c r="B62" s="132"/>
      <c r="C62" s="1206" t="s">
        <v>552</v>
      </c>
      <c r="D62" s="1207"/>
      <c r="E62" s="1208"/>
      <c r="F62" s="133">
        <v>11</v>
      </c>
      <c r="G62" s="133">
        <v>11</v>
      </c>
      <c r="H62" s="134">
        <v>11</v>
      </c>
    </row>
    <row r="63" spans="2:8" ht="52.5" customHeight="1" thickBot="1">
      <c r="B63" s="135"/>
      <c r="C63" s="1209" t="s">
        <v>49</v>
      </c>
      <c r="D63" s="1209"/>
      <c r="E63" s="1210"/>
      <c r="F63" s="136">
        <v>1649</v>
      </c>
      <c r="G63" s="136">
        <v>1912</v>
      </c>
      <c r="H63" s="137">
        <v>2314</v>
      </c>
    </row>
    <row r="64" spans="2:8" ht="13"/>
  </sheetData>
  <sheetProtection algorithmName="SHA-512" hashValue="3he7mlq1q+vjZky2980Cn9Rw1JtUEVBMbvPniGwg8S3MVmNBFlQ4NiD0N2aP3BEnNtLpP7SFYaUuTeTqP5kYxg==" saltValue="uIogk+LqyvXHlGCCG4Vf/Q=="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39"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526</v>
      </c>
      <c r="G2" s="151"/>
      <c r="H2" s="152"/>
    </row>
    <row r="3" spans="1:8">
      <c r="A3" s="148" t="s">
        <v>519</v>
      </c>
      <c r="B3" s="153"/>
      <c r="C3" s="154"/>
      <c r="D3" s="155">
        <v>38553</v>
      </c>
      <c r="E3" s="156"/>
      <c r="F3" s="157">
        <v>145139</v>
      </c>
      <c r="G3" s="158"/>
      <c r="H3" s="159"/>
    </row>
    <row r="4" spans="1:8">
      <c r="A4" s="160"/>
      <c r="B4" s="161"/>
      <c r="C4" s="162"/>
      <c r="D4" s="163">
        <v>5297</v>
      </c>
      <c r="E4" s="164"/>
      <c r="F4" s="165">
        <v>83762</v>
      </c>
      <c r="G4" s="166"/>
      <c r="H4" s="167"/>
    </row>
    <row r="5" spans="1:8">
      <c r="A5" s="148" t="s">
        <v>521</v>
      </c>
      <c r="B5" s="153"/>
      <c r="C5" s="154"/>
      <c r="D5" s="155">
        <v>58549</v>
      </c>
      <c r="E5" s="156"/>
      <c r="F5" s="157">
        <v>125391</v>
      </c>
      <c r="G5" s="158"/>
      <c r="H5" s="159"/>
    </row>
    <row r="6" spans="1:8">
      <c r="A6" s="160"/>
      <c r="B6" s="161"/>
      <c r="C6" s="162"/>
      <c r="D6" s="163">
        <v>31134</v>
      </c>
      <c r="E6" s="164"/>
      <c r="F6" s="165">
        <v>68516</v>
      </c>
      <c r="G6" s="166"/>
      <c r="H6" s="167"/>
    </row>
    <row r="7" spans="1:8">
      <c r="A7" s="148" t="s">
        <v>522</v>
      </c>
      <c r="B7" s="153"/>
      <c r="C7" s="154"/>
      <c r="D7" s="155">
        <v>41576</v>
      </c>
      <c r="E7" s="156"/>
      <c r="F7" s="157">
        <v>138402</v>
      </c>
      <c r="G7" s="158"/>
      <c r="H7" s="159"/>
    </row>
    <row r="8" spans="1:8">
      <c r="A8" s="160"/>
      <c r="B8" s="161"/>
      <c r="C8" s="162"/>
      <c r="D8" s="163">
        <v>9199</v>
      </c>
      <c r="E8" s="164"/>
      <c r="F8" s="165">
        <v>70652</v>
      </c>
      <c r="G8" s="166"/>
      <c r="H8" s="167"/>
    </row>
    <row r="9" spans="1:8">
      <c r="A9" s="148" t="s">
        <v>523</v>
      </c>
      <c r="B9" s="153"/>
      <c r="C9" s="154"/>
      <c r="D9" s="155">
        <v>64042</v>
      </c>
      <c r="E9" s="156"/>
      <c r="F9" s="157">
        <v>146367</v>
      </c>
      <c r="G9" s="158"/>
      <c r="H9" s="159"/>
    </row>
    <row r="10" spans="1:8">
      <c r="A10" s="160"/>
      <c r="B10" s="161"/>
      <c r="C10" s="162"/>
      <c r="D10" s="163">
        <v>40740</v>
      </c>
      <c r="E10" s="164"/>
      <c r="F10" s="165">
        <v>79441</v>
      </c>
      <c r="G10" s="166"/>
      <c r="H10" s="167"/>
    </row>
    <row r="11" spans="1:8">
      <c r="A11" s="148" t="s">
        <v>524</v>
      </c>
      <c r="B11" s="153"/>
      <c r="C11" s="154"/>
      <c r="D11" s="155">
        <v>45194</v>
      </c>
      <c r="E11" s="156"/>
      <c r="F11" s="157">
        <v>165181</v>
      </c>
      <c r="G11" s="158"/>
      <c r="H11" s="159"/>
    </row>
    <row r="12" spans="1:8">
      <c r="A12" s="160"/>
      <c r="B12" s="161"/>
      <c r="C12" s="168"/>
      <c r="D12" s="163">
        <v>31169</v>
      </c>
      <c r="E12" s="164"/>
      <c r="F12" s="165">
        <v>82246</v>
      </c>
      <c r="G12" s="166"/>
      <c r="H12" s="167"/>
    </row>
    <row r="13" spans="1:8">
      <c r="A13" s="148"/>
      <c r="B13" s="153"/>
      <c r="C13" s="169"/>
      <c r="D13" s="170">
        <v>49583</v>
      </c>
      <c r="E13" s="171"/>
      <c r="F13" s="172">
        <v>144096</v>
      </c>
      <c r="G13" s="173"/>
      <c r="H13" s="159"/>
    </row>
    <row r="14" spans="1:8">
      <c r="A14" s="160"/>
      <c r="B14" s="161"/>
      <c r="C14" s="162"/>
      <c r="D14" s="163">
        <v>23508</v>
      </c>
      <c r="E14" s="164"/>
      <c r="F14" s="165">
        <v>76923</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3.31</v>
      </c>
      <c r="C19" s="174">
        <f>ROUND(VALUE(SUBSTITUTE(実質収支比率等に係る経年分析!G$48,"▲","-")),2)</f>
        <v>3.48</v>
      </c>
      <c r="D19" s="174">
        <f>ROUND(VALUE(SUBSTITUTE(実質収支比率等に係る経年分析!H$48,"▲","-")),2)</f>
        <v>4.1500000000000004</v>
      </c>
      <c r="E19" s="174">
        <f>ROUND(VALUE(SUBSTITUTE(実質収支比率等に係る経年分析!I$48,"▲","-")),2)</f>
        <v>7.8</v>
      </c>
      <c r="F19" s="174">
        <f>ROUND(VALUE(SUBSTITUTE(実質収支比率等に係る経年分析!J$48,"▲","-")),2)</f>
        <v>5.83</v>
      </c>
    </row>
    <row r="20" spans="1:11">
      <c r="A20" s="174" t="s">
        <v>53</v>
      </c>
      <c r="B20" s="174">
        <f>ROUND(VALUE(SUBSTITUTE(実質収支比率等に係る経年分析!F$47,"▲","-")),2)</f>
        <v>20.38</v>
      </c>
      <c r="C20" s="174">
        <f>ROUND(VALUE(SUBSTITUTE(実質収支比率等に係る経年分析!G$47,"▲","-")),2)</f>
        <v>25.04</v>
      </c>
      <c r="D20" s="174">
        <f>ROUND(VALUE(SUBSTITUTE(実質収支比率等に係る経年分析!H$47,"▲","-")),2)</f>
        <v>31.69</v>
      </c>
      <c r="E20" s="174">
        <f>ROUND(VALUE(SUBSTITUTE(実質収支比率等に係る経年分析!I$47,"▲","-")),2)</f>
        <v>37.549999999999997</v>
      </c>
      <c r="F20" s="174">
        <f>ROUND(VALUE(SUBSTITUTE(実質収支比率等に係る経年分析!J$47,"▲","-")),2)</f>
        <v>43.56</v>
      </c>
    </row>
    <row r="21" spans="1:11">
      <c r="A21" s="174" t="s">
        <v>54</v>
      </c>
      <c r="B21" s="174">
        <f>IF(ISNUMBER(VALUE(SUBSTITUTE(実質収支比率等に係る経年分析!F$49,"▲","-"))),ROUND(VALUE(SUBSTITUTE(実質収支比率等に係る経年分析!F$49,"▲","-")),2),NA())</f>
        <v>3.16</v>
      </c>
      <c r="C21" s="174">
        <f>IF(ISNUMBER(VALUE(SUBSTITUTE(実質収支比率等に係る経年分析!G$49,"▲","-"))),ROUND(VALUE(SUBSTITUTE(実質収支比率等に係る経年分析!G$49,"▲","-")),2),NA())</f>
        <v>5.91</v>
      </c>
      <c r="D21" s="174">
        <f>IF(ISNUMBER(VALUE(SUBSTITUTE(実質収支比率等に係る経年分析!H$49,"▲","-"))),ROUND(VALUE(SUBSTITUTE(実質収支比率等に係る経年分析!H$49,"▲","-")),2),NA())</f>
        <v>9.11</v>
      </c>
      <c r="E21" s="174">
        <f>IF(ISNUMBER(VALUE(SUBSTITUTE(実質収支比率等に係る経年分析!I$49,"▲","-"))),ROUND(VALUE(SUBSTITUTE(実質収支比率等に係る経年分析!I$49,"▲","-")),2),NA())</f>
        <v>8.02</v>
      </c>
      <c r="F21" s="174">
        <f>IF(ISNUMBER(VALUE(SUBSTITUTE(実質収支比率等に係る経年分析!J$49,"▲","-"))),ROUND(VALUE(SUBSTITUTE(実質収支比率等に係る経年分析!J$49,"▲","-")),2),NA())</f>
        <v>3.88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苓北町後期高齢者医療特別会計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c r="A30" s="175" t="str">
        <f>IF(連結実質赤字比率に係る赤字・黒字の構成分析!C$40="",NA(),連結実質赤字比率に係る赤字・黒字の構成分析!C$40)</f>
        <v>苓北町特定地域生活排水処理事業特別会計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c r="A31" s="175" t="str">
        <f>IF(連結実質赤字比率に係る赤字・黒字の構成分析!C$39="",NA(),連結実質赤字比率に係る赤字・黒字の構成分析!C$39)</f>
        <v>苓北町国民健康保険特別会計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c r="A32" s="175" t="str">
        <f>IF(連結実質赤字比率に係る赤字・黒字の構成分析!C$38="",NA(),連結実質赤字比率に係る赤字・黒字の構成分析!C$38)</f>
        <v>苓北町下水道特別会計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c r="A33" s="175" t="str">
        <f>IF(連結実質赤字比率に係る赤字・黒字の構成分析!C$37="",NA(),連結実質赤字比率に係る赤字・黒字の構成分析!C$37)</f>
        <v>苓北町宅地造成事業特別会計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c r="A34" s="175" t="str">
        <f>IF(連結実質赤字比率に係る赤字・黒字の構成分析!C$36="",NA(),連結実質赤字比率に係る赤字・黒字の構成分析!C$36)</f>
        <v>苓北町介護保険特別会計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0.76</v>
      </c>
    </row>
    <row r="35" spans="1:16">
      <c r="A35" s="175" t="str">
        <f>IF(連結実質赤字比率に係る赤字・黒字の構成分析!C$35="",NA(),連結実質赤字比率に係る赤字・黒字の構成分析!C$35)</f>
        <v>苓北町水道特別会計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0.28999999999999998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2.17</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4.1399999999999997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5.82</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632</v>
      </c>
      <c r="E42" s="176"/>
      <c r="F42" s="176"/>
      <c r="G42" s="176">
        <f>'実質公債費比率（分子）の構造'!L$52</f>
        <v>634</v>
      </c>
      <c r="H42" s="176"/>
      <c r="I42" s="176"/>
      <c r="J42" s="176">
        <f>'実質公債費比率（分子）の構造'!M$52</f>
        <v>619</v>
      </c>
      <c r="K42" s="176"/>
      <c r="L42" s="176"/>
      <c r="M42" s="176">
        <f>'実質公債費比率（分子）の構造'!N$52</f>
        <v>587</v>
      </c>
      <c r="N42" s="176"/>
      <c r="O42" s="176"/>
      <c r="P42" s="176">
        <f>'実質公債費比率（分子）の構造'!O$52</f>
        <v>564</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261</v>
      </c>
      <c r="C46" s="176"/>
      <c r="D46" s="176"/>
      <c r="E46" s="176">
        <f>'実質公債費比率（分子）の構造'!L$48</f>
        <v>234</v>
      </c>
      <c r="F46" s="176"/>
      <c r="G46" s="176"/>
      <c r="H46" s="176">
        <f>'実質公債費比率（分子）の構造'!M$48</f>
        <v>247</v>
      </c>
      <c r="I46" s="176"/>
      <c r="J46" s="176"/>
      <c r="K46" s="176">
        <f>'実質公債費比率（分子）の構造'!N$48</f>
        <v>255</v>
      </c>
      <c r="L46" s="176"/>
      <c r="M46" s="176"/>
      <c r="N46" s="176">
        <f>'実質公債費比率（分子）の構造'!O$48</f>
        <v>262</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758</v>
      </c>
      <c r="C49" s="176"/>
      <c r="D49" s="176"/>
      <c r="E49" s="176">
        <f>'実質公債費比率（分子）の構造'!L$45</f>
        <v>760</v>
      </c>
      <c r="F49" s="176"/>
      <c r="G49" s="176"/>
      <c r="H49" s="176">
        <f>'実質公債費比率（分子）の構造'!M$45</f>
        <v>730</v>
      </c>
      <c r="I49" s="176"/>
      <c r="J49" s="176"/>
      <c r="K49" s="176">
        <f>'実質公債費比率（分子）の構造'!N$45</f>
        <v>720</v>
      </c>
      <c r="L49" s="176"/>
      <c r="M49" s="176"/>
      <c r="N49" s="176">
        <f>'実質公債費比率（分子）の構造'!O$45</f>
        <v>687</v>
      </c>
      <c r="O49" s="176"/>
      <c r="P49" s="176"/>
    </row>
    <row r="50" spans="1:16">
      <c r="A50" s="176" t="s">
        <v>67</v>
      </c>
      <c r="B50" s="176" t="e">
        <f>NA()</f>
        <v>#N/A</v>
      </c>
      <c r="C50" s="176">
        <f>IF(ISNUMBER('実質公債費比率（分子）の構造'!K$53),'実質公債費比率（分子）の構造'!K$53,NA())</f>
        <v>387</v>
      </c>
      <c r="D50" s="176" t="e">
        <f>NA()</f>
        <v>#N/A</v>
      </c>
      <c r="E50" s="176" t="e">
        <f>NA()</f>
        <v>#N/A</v>
      </c>
      <c r="F50" s="176">
        <f>IF(ISNUMBER('実質公債費比率（分子）の構造'!L$53),'実質公債費比率（分子）の構造'!L$53,NA())</f>
        <v>360</v>
      </c>
      <c r="G50" s="176" t="e">
        <f>NA()</f>
        <v>#N/A</v>
      </c>
      <c r="H50" s="176" t="e">
        <f>NA()</f>
        <v>#N/A</v>
      </c>
      <c r="I50" s="176">
        <f>IF(ISNUMBER('実質公債費比率（分子）の構造'!M$53),'実質公債費比率（分子）の構造'!M$53,NA())</f>
        <v>358</v>
      </c>
      <c r="J50" s="176" t="e">
        <f>NA()</f>
        <v>#N/A</v>
      </c>
      <c r="K50" s="176" t="e">
        <f>NA()</f>
        <v>#N/A</v>
      </c>
      <c r="L50" s="176">
        <f>IF(ISNUMBER('実質公債費比率（分子）の構造'!N$53),'実質公債費比率（分子）の構造'!N$53,NA())</f>
        <v>388</v>
      </c>
      <c r="M50" s="176" t="e">
        <f>NA()</f>
        <v>#N/A</v>
      </c>
      <c r="N50" s="176" t="e">
        <f>NA()</f>
        <v>#N/A</v>
      </c>
      <c r="O50" s="176">
        <f>IF(ISNUMBER('実質公債費比率（分子）の構造'!O$53),'実質公債費比率（分子）の構造'!O$53,NA())</f>
        <v>385</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6315</v>
      </c>
      <c r="E56" s="175"/>
      <c r="F56" s="175"/>
      <c r="G56" s="175">
        <f>'将来負担比率（分子）の構造'!J$52</f>
        <v>6032</v>
      </c>
      <c r="H56" s="175"/>
      <c r="I56" s="175"/>
      <c r="J56" s="175">
        <f>'将来負担比率（分子）の構造'!K$52</f>
        <v>5753</v>
      </c>
      <c r="K56" s="175"/>
      <c r="L56" s="175"/>
      <c r="M56" s="175">
        <f>'将来負担比率（分子）の構造'!L$52</f>
        <v>5607</v>
      </c>
      <c r="N56" s="175"/>
      <c r="O56" s="175"/>
      <c r="P56" s="175">
        <f>'将来負担比率（分子）の構造'!M$52</f>
        <v>5364</v>
      </c>
    </row>
    <row r="57" spans="1:16">
      <c r="A57" s="175" t="s">
        <v>42</v>
      </c>
      <c r="B57" s="175"/>
      <c r="C57" s="175"/>
      <c r="D57" s="175">
        <f>'将来負担比率（分子）の構造'!I$51</f>
        <v>2</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1084</v>
      </c>
      <c r="E58" s="175"/>
      <c r="F58" s="175"/>
      <c r="G58" s="175">
        <f>'将来負担比率（分子）の構造'!J$50</f>
        <v>1348</v>
      </c>
      <c r="H58" s="175"/>
      <c r="I58" s="175"/>
      <c r="J58" s="175">
        <f>'将来負担比率（分子）の構造'!K$50</f>
        <v>1829</v>
      </c>
      <c r="K58" s="175"/>
      <c r="L58" s="175"/>
      <c r="M58" s="175">
        <f>'将来負担比率（分子）の構造'!L$50</f>
        <v>2103</v>
      </c>
      <c r="N58" s="175"/>
      <c r="O58" s="175"/>
      <c r="P58" s="175">
        <f>'将来負担比率（分子）の構造'!M$50</f>
        <v>2488</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805</v>
      </c>
      <c r="C62" s="175"/>
      <c r="D62" s="175"/>
      <c r="E62" s="175">
        <f>'将来負担比率（分子）の構造'!J$45</f>
        <v>690</v>
      </c>
      <c r="F62" s="175"/>
      <c r="G62" s="175"/>
      <c r="H62" s="175">
        <f>'将来負担比率（分子）の構造'!K$45</f>
        <v>574</v>
      </c>
      <c r="I62" s="175"/>
      <c r="J62" s="175"/>
      <c r="K62" s="175">
        <f>'将来負担比率（分子）の構造'!L$45</f>
        <v>562</v>
      </c>
      <c r="L62" s="175"/>
      <c r="M62" s="175"/>
      <c r="N62" s="175">
        <f>'将来負担比率（分子）の構造'!M$45</f>
        <v>676</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2374</v>
      </c>
      <c r="C64" s="175"/>
      <c r="D64" s="175"/>
      <c r="E64" s="175">
        <f>'将来負担比率（分子）の構造'!J$43</f>
        <v>2183</v>
      </c>
      <c r="F64" s="175"/>
      <c r="G64" s="175"/>
      <c r="H64" s="175">
        <f>'将来負担比率（分子）の構造'!K$43</f>
        <v>1996</v>
      </c>
      <c r="I64" s="175"/>
      <c r="J64" s="175"/>
      <c r="K64" s="175">
        <f>'将来負担比率（分子）の構造'!L$43</f>
        <v>1824</v>
      </c>
      <c r="L64" s="175"/>
      <c r="M64" s="175"/>
      <c r="N64" s="175">
        <f>'将来負担比率（分子）の構造'!M$43</f>
        <v>1740</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7113</v>
      </c>
      <c r="C66" s="175"/>
      <c r="D66" s="175"/>
      <c r="E66" s="175">
        <f>'将来負担比率（分子）の構造'!J$41</f>
        <v>6881</v>
      </c>
      <c r="F66" s="175"/>
      <c r="G66" s="175"/>
      <c r="H66" s="175">
        <f>'将来負担比率（分子）の構造'!K$41</f>
        <v>6535</v>
      </c>
      <c r="I66" s="175"/>
      <c r="J66" s="175"/>
      <c r="K66" s="175">
        <f>'将来負担比率（分子）の構造'!L$41</f>
        <v>6283</v>
      </c>
      <c r="L66" s="175"/>
      <c r="M66" s="175"/>
      <c r="N66" s="175">
        <f>'将来負担比率（分子）の構造'!M$41</f>
        <v>5975</v>
      </c>
      <c r="O66" s="175"/>
      <c r="P66" s="175"/>
    </row>
    <row r="67" spans="1:16">
      <c r="A67" s="175" t="s">
        <v>71</v>
      </c>
      <c r="B67" s="175" t="e">
        <f>NA()</f>
        <v>#N/A</v>
      </c>
      <c r="C67" s="175">
        <f>IF(ISNUMBER('将来負担比率（分子）の構造'!I$53), IF('将来負担比率（分子）の構造'!I$53 &lt; 0, 0, '将来負担比率（分子）の構造'!I$53), NA())</f>
        <v>2890</v>
      </c>
      <c r="D67" s="175" t="e">
        <f>NA()</f>
        <v>#N/A</v>
      </c>
      <c r="E67" s="175" t="e">
        <f>NA()</f>
        <v>#N/A</v>
      </c>
      <c r="F67" s="175">
        <f>IF(ISNUMBER('将来負担比率（分子）の構造'!J$53), IF('将来負担比率（分子）の構造'!J$53 &lt; 0, 0, '将来負担比率（分子）の構造'!J$53), NA())</f>
        <v>2374</v>
      </c>
      <c r="G67" s="175" t="e">
        <f>NA()</f>
        <v>#N/A</v>
      </c>
      <c r="H67" s="175" t="e">
        <f>NA()</f>
        <v>#N/A</v>
      </c>
      <c r="I67" s="175">
        <f>IF(ISNUMBER('将来負担比率（分子）の構造'!K$53), IF('将来負担比率（分子）の構造'!K$53 &lt; 0, 0, '将来負担比率（分子）の構造'!K$53), NA())</f>
        <v>1524</v>
      </c>
      <c r="J67" s="175" t="e">
        <f>NA()</f>
        <v>#N/A</v>
      </c>
      <c r="K67" s="175" t="e">
        <f>NA()</f>
        <v>#N/A</v>
      </c>
      <c r="L67" s="175">
        <f>IF(ISNUMBER('将来負担比率（分子）の構造'!L$53), IF('将来負担比率（分子）の構造'!L$53 &lt; 0, 0, '将来負担比率（分子）の構造'!L$53), NA())</f>
        <v>958</v>
      </c>
      <c r="M67" s="175" t="e">
        <f>NA()</f>
        <v>#N/A</v>
      </c>
      <c r="N67" s="175" t="e">
        <f>NA()</f>
        <v>#N/A</v>
      </c>
      <c r="O67" s="175">
        <f>IF(ISNUMBER('将来負担比率（分子）の構造'!M$53), IF('将来負担比率（分子）の構造'!M$53 &lt; 0, 0, '将来負担比率（分子）の構造'!M$53), NA())</f>
        <v>540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1174</v>
      </c>
      <c r="C72" s="179">
        <f>基金残高に係る経年分析!G55</f>
        <v>1336</v>
      </c>
      <c r="D72" s="179">
        <f>基金残高に係る経年分析!H55</f>
        <v>1544</v>
      </c>
    </row>
    <row r="73" spans="1:16">
      <c r="A73" s="178" t="s">
        <v>74</v>
      </c>
      <c r="B73" s="179">
        <f>基金残高に係る経年分析!F56</f>
        <v>234</v>
      </c>
      <c r="C73" s="179">
        <f>基金残高に係る経年分析!G56</f>
        <v>294</v>
      </c>
      <c r="D73" s="179">
        <f>基金残高に係る経年分析!H56</f>
        <v>356</v>
      </c>
    </row>
    <row r="74" spans="1:16">
      <c r="A74" s="178" t="s">
        <v>75</v>
      </c>
      <c r="B74" s="179">
        <f>基金残高に係る経年分析!F57</f>
        <v>241</v>
      </c>
      <c r="C74" s="179">
        <f>基金残高に係る経年分析!G57</f>
        <v>282</v>
      </c>
      <c r="D74" s="179">
        <f>基金残高に係る経年分析!H57</f>
        <v>414</v>
      </c>
    </row>
  </sheetData>
  <sheetProtection algorithmName="SHA-512" hashValue="3qjq8GgV1zkPVuX1S37/3wNgtJOZd9FVRGz5UGTIeXAqGrpSrb9gZyLsAlDOkgzFWh+NK2bO1/i8qp92/FUsfw==" saltValue="UBwYkq+JvwCgbaxrcuOc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2025-03-10T09:06:07Z</cp:lastPrinted>
  <dcterms:created xsi:type="dcterms:W3CDTF">2025-02-19T05:21:01Z</dcterms:created>
  <dcterms:modified xsi:type="dcterms:W3CDTF">2025-03-11T06:42:24Z</dcterms:modified>
  <cp:category/>
</cp:coreProperties>
</file>