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E:\"/>
    </mc:Choice>
  </mc:AlternateContent>
  <bookViews>
    <workbookView xWindow="240" yWindow="60" windowWidth="14940" windowHeight="787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AM37" i="9"/>
  <c r="U37" i="9"/>
  <c r="C37" i="9"/>
  <c r="CO36" i="9"/>
  <c r="AM36" i="9"/>
  <c r="C36" i="9"/>
  <c r="CO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W34" i="9" l="1"/>
  <c r="BW35" i="9" s="1"/>
  <c r="BW36" i="9" s="1"/>
  <c r="BW37" i="9" s="1"/>
</calcChain>
</file>

<file path=xl/sharedStrings.xml><?xml version="1.0" encoding="utf-8"?>
<sst xmlns="http://schemas.openxmlformats.org/spreadsheetml/2006/main" count="1074" uniqueCount="567">
  <si>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</si>
  <si>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</si>
  <si>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</si>
  <si>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</si>
  <si>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</si>
  <si>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</si>
  <si>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</si>
  <si>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</si>
  <si>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</si>
  <si>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</si>
  <si>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</si>
  <si>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</si>
  <si>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</si>
  <si>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</si>
  <si>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</si>
  <si>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</si>
  <si>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</si>
  <si>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</si>
  <si>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</si>
  <si>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</si>
  <si>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</si>
  <si>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</si>
  <si>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</si>
  <si>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</si>
  <si>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</si>
  <si>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</si>
  <si>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</si>
  <si>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</si>
  <si>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</si>
  <si>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</si>
  <si>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</si>
  <si>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</si>
  <si>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</si>
  <si>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</si>
  <si>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</si>
  <si>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</si>
  <si>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</si>
  <si>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</si>
  <si>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</si>
  <si>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</si>
  <si>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</si>
  <si>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</si>
  <si>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</si>
  <si>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</si>
  <si>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</si>
  <si>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</si>
  <si>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</si>
  <si>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</si>
  <si>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</si>
  <si>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</si>
  <si>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</si>
  <si>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</si>
  <si>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</si>
  <si>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</si>
  <si>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</si>
  <si>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</si>
  <si>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</si>
  <si>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</si>
  <si>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</si>
  <si>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</si>
  <si>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</si>
  <si>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</si>
  <si>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</si>
  <si>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</si>
  <si>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</si>
  <si>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</si>
  <si>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</si>
  <si>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</si>
  <si>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</si>
  <si>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</si>
  <si>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</si>
  <si>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</si>
  <si>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</si>
  <si>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</si>
  <si>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</si>
  <si>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</si>
  <si>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</si>
  <si>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</si>
  <si>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</si>
  <si>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</si>
  <si>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</si>
  <si>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</si>
  <si>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</si>
  <si>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</si>
  <si>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</si>
  <si>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</si>
  <si>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</si>
  <si>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</si>
  <si>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</si>
  <si>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</si>
  <si>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</si>
  <si>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</si>
  <si>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</si>
  <si>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</si>
  <si>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</si>
  <si>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</si>
  <si>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</si>
  <si>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</si>
  <si>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</si>
  <si>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</si>
  <si>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</si>
  <si>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</si>
  <si>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</si>
  <si>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</si>
  <si>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</si>
  <si>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</si>
  <si>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</si>
  <si>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</si>
  <si>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</si>
  <si>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</si>
  <si>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</si>
  <si>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</si>
  <si>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</si>
  <si>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</si>
  <si>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</si>
  <si>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</si>
  <si>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</si>
  <si>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</si>
  <si>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</si>
  <si>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</si>
  <si>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</si>
  <si>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</si>
  <si>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</si>
  <si>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</si>
  <si>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</si>
  <si>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</si>
  <si>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</si>
  <si>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</si>
  <si>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</si>
  <si>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</si>
  <si>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</si>
  <si>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</si>
  <si>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</si>
  <si>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</si>
  <si>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</si>
  <si>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</si>
  <si>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</si>
  <si>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</si>
  <si>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</si>
  <si>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</si>
  <si>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</si>
  <si>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</si>
  <si>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</si>
  <si>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</si>
  <si>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</si>
  <si>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</si>
  <si>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</si>
  <si>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</si>
  <si>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</si>
  <si>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</si>
  <si>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</si>
  <si>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</si>
  <si>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</si>
  <si>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</si>
  <si>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</si>
  <si>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</si>
  <si>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</si>
  <si>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</si>
  <si>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</si>
  <si>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</si>
  <si>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</si>
  <si>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</si>
  <si>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</si>
  <si>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</si>
  <si>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</si>
  <si>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</si>
  <si>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</si>
  <si>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</si>
  <si>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</si>
  <si>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</si>
  <si>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</si>
  <si>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</si>
  <si>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</si>
  <si>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</si>
  <si>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</si>
  <si>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</si>
  <si>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</si>
  <si>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</si>
  <si>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</si>
  <si>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</si>
  <si>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</si>
  <si>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</si>
  <si>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</si>
  <si>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</si>
  <si>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</si>
  <si>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</si>
  <si>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</si>
  <si>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</si>
  <si>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</si>
  <si>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</si>
  <si>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</si>
  <si>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</si>
  <si>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</si>
  <si>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</si>
  <si>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</si>
  <si>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</si>
  <si>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</si>
  <si>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</si>
  <si>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熊本県苓北町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</si>
  <si>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</si>
  <si>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</si>
  <si>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</si>
  <si>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</si>
  <si>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</si>
  <si>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</si>
  <si>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</si>
  <si>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</si>
  <si>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</si>
  <si>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</si>
  <si>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</si>
  <si>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</si>
  <si>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</si>
  <si>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</si>
  <si>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</si>
  <si>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</si>
  <si>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</si>
  <si>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</si>
  <si>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</si>
  <si>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</si>
  <si>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</si>
  <si>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</si>
  <si>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</si>
  <si>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</si>
  <si>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</si>
  <si>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</si>
  <si>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</si>
  <si>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</si>
  <si>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</si>
  <si>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</si>
  <si>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</si>
  <si>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</si>
  <si>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</si>
  <si>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</si>
  <si>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</si>
  <si>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</si>
  <si>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</si>
  <si>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</si>
  <si>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</si>
  <si>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</si>
  <si>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</si>
  <si>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</si>
  <si>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</si>
  <si>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</si>
  <si>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</si>
  <si>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</si>
  <si>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</si>
  <si>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</si>
  <si>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</si>
  <si>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</si>
  <si>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</si>
  <si>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</si>
  <si>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</si>
  <si>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</si>
  <si>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</si>
  <si>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</si>
  <si>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</si>
  <si>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</si>
  <si>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</si>
  <si>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</si>
  <si>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</si>
  <si>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</si>
  <si>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</si>
  <si>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</si>
  <si>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</si>
  <si>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</si>
  <si>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</si>
  <si>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</si>
  <si>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</si>
  <si>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</si>
  <si>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</si>
  <si>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</si>
  <si>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</si>
  <si>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</si>
  <si>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</si>
  <si>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</si>
  <si>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</si>
  <si>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</si>
  <si>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</si>
  <si>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</si>
  <si>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</si>
  <si>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</si>
  <si>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</si>
  <si>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</si>
  <si>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</si>
  <si>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</si>
  <si>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</si>
  <si>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</si>
  <si>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</si>
  <si>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</si>
  <si>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</si>
  <si>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</si>
  <si>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</si>
  <si>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</si>
  <si>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</si>
  <si>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</si>
  <si>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</si>
  <si>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</si>
  <si>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</si>
  <si>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</si>
  <si>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</si>
  <si>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</si>
  <si>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</si>
  <si>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</si>
  <si>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</si>
  <si>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</si>
  <si>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</si>
  <si>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</si>
  <si>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</si>
  <si>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</si>
  <si>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</si>
  <si>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</si>
  <si>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</si>
  <si>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</si>
  <si>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</si>
  <si>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</si>
  <si>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</si>
  <si>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</si>
  <si>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</si>
  <si>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</si>
  <si>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</si>
  <si>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</si>
  <si>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</si>
  <si>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</si>
  <si>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</si>
  <si>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</si>
  <si>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</si>
  <si>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</si>
  <si>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</si>
  <si>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</si>
  <si>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</si>
  <si>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</si>
  <si>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</si>
  <si>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</si>
  <si>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</si>
  <si>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</si>
  <si>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</si>
  <si>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</si>
  <si>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</si>
  <si>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</si>
  <si>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</si>
  <si>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</si>
  <si>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</si>
  <si>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</si>
  <si>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</si>
  <si>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</si>
  <si>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</si>
  <si>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</si>
  <si>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</si>
  <si>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熊本県苓北町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</si>
  <si>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</si>
  <si>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</si>
  <si>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</si>
  <si>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</si>
  <si>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</si>
  <si>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</si>
  <si>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</si>
  <si>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</si>
  <si>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</si>
  <si>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</si>
  <si>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</si>
  <si>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</si>
  <si>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</si>
  <si>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</si>
  <si>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</si>
  <si>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</si>
  <si>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</si>
  <si>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</si>
  <si>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</si>
  <si>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</si>
  <si>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</si>
  <si>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</si>
  <si>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</si>
  <si>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</si>
  <si>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</si>
  <si>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</si>
  <si>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</si>
  <si>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</si>
  <si>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</si>
  <si>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</si>
  <si>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</si>
  <si>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</si>
  <si>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</si>
  <si>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</si>
  <si>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</si>
  <si>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</si>
  <si>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</si>
  <si>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</si>
  <si>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</si>
  <si>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苓北町農業集落排水特別会計</t>
    <phoneticPr fontId="5"/>
  </si>
  <si>
    <t>苓北町特定地域生活排水処理事業特別会計</t>
    <phoneticPr fontId="5"/>
  </si>
  <si>
    <t>苓北町宅地造成事業特別会計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</si>
  <si>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</si>
  <si>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</si>
  <si>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</si>
  <si>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</si>
  <si>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</si>
  <si>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</si>
  <si>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</si>
  <si>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</si>
  <si>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</si>
  <si>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</si>
  <si>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</si>
  <si>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</si>
  <si>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</si>
  <si>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</si>
  <si>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</si>
  <si>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</si>
  <si>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</si>
  <si>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</si>
  <si>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</si>
  <si>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</si>
  <si>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</si>
  <si>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</si>
  <si>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</si>
  <si>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</si>
  <si>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</si>
  <si>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</si>
  <si>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</si>
  <si>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</si>
  <si>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</si>
  <si>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</si>
  <si>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</si>
  <si>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</si>
  <si>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</si>
  <si>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</si>
  <si>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</si>
  <si>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</si>
  <si>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</si>
  <si>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</si>
  <si>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</si>
  <si>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</si>
  <si>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</si>
  <si>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</si>
  <si>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</si>
  <si>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</si>
  <si>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</si>
  <si>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</si>
  <si>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</si>
  <si>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</si>
  <si>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</si>
  <si>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</si>
  <si>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</si>
  <si>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</si>
  <si>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</si>
  <si>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</si>
  <si>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苓北町農業集落排水特別会計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</si>
  <si>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</si>
  <si>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</si>
  <si>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</si>
  <si>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</si>
  <si>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</si>
  <si>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</si>
  <si>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</si>
  <si>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</si>
  <si>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</si>
  <si>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</si>
  <si>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</si>
  <si>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</si>
  <si>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</si>
  <si>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</si>
  <si>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</si>
  <si>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</si>
  <si>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</si>
  <si>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</si>
  <si>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</si>
  <si>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</si>
  <si>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</si>
  <si>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</si>
  <si>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</si>
  <si>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</si>
  <si>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</si>
  <si>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</si>
  <si>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</si>
  <si>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</si>
  <si>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</si>
  <si>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</si>
  <si>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</si>
  <si>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</si>
  <si>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</si>
  <si>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</si>
  <si>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</si>
  <si>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</si>
  <si>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</si>
  <si>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</si>
  <si>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</si>
  <si>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</si>
  <si>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</si>
  <si>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</si>
  <si>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</si>
  <si>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</si>
  <si>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</si>
  <si>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</si>
  <si>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</si>
  <si>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</si>
  <si>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</si>
  <si>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</si>
  <si>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</si>
  <si>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</si>
  <si>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</si>
  <si>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</si>
  <si>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</si>
  <si>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</si>
  <si>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</si>
  <si>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</si>
  <si>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</si>
  <si>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</si>
  <si>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</si>
  <si>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</si>
  <si>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</si>
  <si>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</si>
  <si>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</si>
  <si>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</si>
  <si>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</si>
  <si>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</si>
  <si>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</si>
  <si>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</si>
  <si>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</si>
  <si>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</si>
  <si>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</si>
  <si>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</si>
  <si>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</si>
  <si>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</si>
  <si>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</si>
  <si>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</si>
  <si>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</si>
  <si>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</si>
  <si>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</si>
  <si>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</si>
  <si>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</si>
  <si>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2.56</t>
  </si>
  <si>
    <t>▲ 0.35</t>
  </si>
  <si>
    <t>▲ 2.64</t>
  </si>
  <si>
    <t>▲ 2.21</t>
  </si>
  <si>
    <t>▲ 2.65</t>
  </si>
  <si>
    <t>一般会計</t>
  </si>
  <si>
    <t>苓北町宅地造成事業特別会計</t>
  </si>
  <si>
    <t>苓北町介護保険特別会計</t>
  </si>
  <si>
    <t>苓北町水道特別会計</t>
  </si>
  <si>
    <t>苓北町国民健康保険特別会計</t>
  </si>
  <si>
    <t>苓北町下水道特別会計</t>
  </si>
  <si>
    <t>苓北町後期高齢者医療特別会計</t>
  </si>
  <si>
    <t>苓北町特定地域生活排水処理事業特別会計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</si>
  <si>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</si>
  <si>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</si>
  <si>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</si>
  <si>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t>
    <phoneticPr fontId="2"/>
  </si>
  <si>
    <t>天草広域連合</t>
    <rPh sb="0" eb="6">
      <t>アマクサコウイキレンゴウ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</si>
  <si>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</si>
  <si>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</si>
  <si>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</si>
  <si>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</si>
  <si>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</si>
  <si>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</si>
  <si>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</si>
  <si>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</si>
  <si>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</si>
  <si>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</si>
  <si>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</si>
  <si>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</si>
  <si>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</si>
  <si>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</si>
  <si>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</si>
  <si>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</si>
  <si>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</si>
  <si>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</si>
  <si>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</si>
  <si>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ここに入力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</si>
</sst>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026F-44D7-97E9-1A26C480AA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79995</c:v>
                </c:pt>
                <c:pt idx="1">
                  <c:v>274851</c:v>
                </c:pt>
                <c:pt idx="2">
                  <c:v>206718</c:v>
                </c:pt>
                <c:pt idx="3">
                  <c:v>90610</c:v>
                </c:pt>
                <c:pt idx="4">
                  <c:v>74889</c:v>
                </c:pt>
              </c:numCache>
            </c:numRef>
          </c:val>
          <c:smooth val="0"/>
          <c:extLst>
            <c:ext xmlns:c16="http://schemas.microsoft.com/office/drawing/2014/chart" uri="{C3380CC4-5D6E-409C-BE32-E72D297353CC}">
              <c16:uniqueId val="{00000001-026F-44D7-97E9-1A26C480AA73}"/>
            </c:ext>
          </c:extLst>
        </c:ser>
        <c:dLbls>
          <c:showLegendKey val="0"/>
          <c:showVal val="0"/>
          <c:showCatName val="0"/>
          <c:showSerName val="0"/>
          <c:showPercent val="0"/>
          <c:showBubbleSize val="0"/>
        </c:dLbls>
        <c:marker val="1"/>
        <c:smooth val="0"/>
        <c:axId val="108566400"/>
        <c:axId val="108580864"/>
      </c:lineChart>
      <c:catAx>
        <c:axId val="10856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80864"/>
        <c:crosses val="autoZero"/>
        <c:auto val="1"/>
        <c:lblAlgn val="ctr"/>
        <c:lblOffset val="100"/>
        <c:tickLblSkip val="1"/>
        <c:tickMarkSkip val="1"/>
        <c:noMultiLvlLbl val="0"/>
      </c:catAx>
      <c:valAx>
        <c:axId val="1085808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2.88</c:v>
                </c:pt>
                <c:pt idx="1">
                  <c:v>3.33</c:v>
                </c:pt>
                <c:pt idx="2">
                  <c:v>3.76</c:v>
                </c:pt>
                <c:pt idx="3">
                  <c:v>3.34</c:v>
                </c:pt>
                <c:pt idx="4">
                  <c:v>3.79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20.57</c:v>
                </c:pt>
                <c:pt idx="1">
                  <c:v>21.45</c:v>
                </c:pt>
                <c:pt idx="2">
                  <c:v>20.6</c:v>
                </c:pt>
                <c:pt idx="3">
                  <c:v>20.13</c:v>
                </c:pt>
                <c:pt idx="4">
                  <c:v>18.809999999999999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049728"/>
        <c:axId val="12905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-0.35</c:v>
                </c:pt>
                <c:pt idx="2">
                  <c:v>-2.64</c:v>
                </c:pt>
                <c:pt idx="3">
                  <c:v>-2.21</c:v>
                </c:pt>
                <c:pt idx="4">
                  <c:v>-2.65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049728"/>
        <c:axId val="129051648"/>
      </c:lineChart>
      <c:catAx>
        <c:axId val="1290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51648"/>
        <c:crosses val="autoZero"/>
        <c:auto val="1"/>
        <c:lblAlgn val="ctr"/>
        <c:lblOffset val="100"/>
        <c:tickLblSkip val="1"/>
        <c:tickMarkSkip val="1"/>
        <c:noMultiLvlLbl val="0"/>
      </c:catAx>
      <c:valAx>
        <c:axId val="1290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苓北町特定地域生活排水処理事業特別会計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苓北町後期高齢者医療特別会計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苓北町国民健康保険特別会計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1.59</c:v>
                </c:pt>
                <c:pt idx="4">
                  <c:v>#N/A</c:v>
                </c:pt>
                <c:pt idx="5">
                  <c:v>0.59</c:v>
                </c:pt>
                <c:pt idx="6">
                  <c:v>#N/A</c:v>
                </c:pt>
                <c:pt idx="7">
                  <c:v>0.57999999999999996</c:v>
                </c:pt>
                <c:pt idx="8">
                  <c:v>#N/A</c:v>
                </c:pt>
                <c:pt idx="9">
                  <c:v>0.17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苓北町水道特別会計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0.54</c:v>
                </c:pt>
                <c:pt idx="4">
                  <c:v>#N/A</c:v>
                </c:pt>
                <c:pt idx="5">
                  <c:v>0.36</c:v>
                </c:pt>
                <c:pt idx="6">
                  <c:v>#N/A</c:v>
                </c:pt>
                <c:pt idx="7">
                  <c:v>0.25</c:v>
                </c:pt>
                <c:pt idx="8">
                  <c:v>#N/A</c:v>
                </c:pt>
                <c:pt idx="9">
                  <c:v>0.49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苓北町介護保険特別会計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0.35</c:v>
                </c:pt>
                <c:pt idx="2">
                  <c:v>#N/A</c:v>
                </c:pt>
                <c:pt idx="3">
                  <c:v>0.57999999999999996</c:v>
                </c:pt>
                <c:pt idx="4">
                  <c:v>#N/A</c:v>
                </c:pt>
                <c:pt idx="5">
                  <c:v>0.79</c:v>
                </c:pt>
                <c:pt idx="6">
                  <c:v>#N/A</c:v>
                </c:pt>
                <c:pt idx="7">
                  <c:v>0.82</c:v>
                </c:pt>
                <c:pt idx="8">
                  <c:v>#N/A</c:v>
                </c:pt>
                <c:pt idx="9">
                  <c:v>0.57999999999999996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苓北町宅地造成事業特別会計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0.03</c:v>
                </c:pt>
                <c:pt idx="4">
                  <c:v>#N/A</c:v>
                </c:pt>
                <c:pt idx="5">
                  <c:v>0.04</c:v>
                </c:pt>
                <c:pt idx="6">
                  <c:v>#N/A</c:v>
                </c:pt>
                <c:pt idx="7">
                  <c:v>0</c:v>
                </c:pt>
                <c:pt idx="8">
                  <c:v>#N/A</c:v>
                </c:pt>
                <c:pt idx="9">
                  <c:v>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2.88</c:v>
                </c:pt>
                <c:pt idx="2">
                  <c:v>#N/A</c:v>
                </c:pt>
                <c:pt idx="3">
                  <c:v>3.33</c:v>
                </c:pt>
                <c:pt idx="4">
                  <c:v>#N/A</c:v>
                </c:pt>
                <c:pt idx="5">
                  <c:v>3.75</c:v>
                </c:pt>
                <c:pt idx="6">
                  <c:v>#N/A</c:v>
                </c:pt>
                <c:pt idx="7">
                  <c:v>3.34</c:v>
                </c:pt>
                <c:pt idx="8">
                  <c:v>#N/A</c:v>
                </c:pt>
                <c:pt idx="9">
                  <c:v>3.79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9247488"/>
        <c:axId val="129249280"/>
      </c:barChart>
      <c:catAx>
        <c:axId val="1292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49280"/>
        <c:crosses val="autoZero"/>
        <c:auto val="1"/>
        <c:lblAlgn val="ctr"/>
        <c:lblOffset val="100"/>
        <c:tickLblSkip val="1"/>
        <c:tickMarkSkip val="1"/>
        <c:noMultiLvlLbl val="0"/>
      </c:catAx>
      <c:valAx>
        <c:axId val="12924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47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591</c:v>
                </c:pt>
                <c:pt idx="5">
                  <c:v>592</c:v>
                </c:pt>
                <c:pt idx="8">
                  <c:v>601</c:v>
                </c:pt>
                <c:pt idx="11">
                  <c:v>612</c:v>
                </c:pt>
                <c:pt idx="14">
                  <c:v>617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39</c:v>
                </c:pt>
                <c:pt idx="6">
                  <c:v>19</c:v>
                </c:pt>
                <c:pt idx="9">
                  <c:v>3</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316</c:v>
                </c:pt>
                <c:pt idx="3">
                  <c:v>390</c:v>
                </c:pt>
                <c:pt idx="6">
                  <c:v>297</c:v>
                </c:pt>
                <c:pt idx="9">
                  <c:v>298</c:v>
                </c:pt>
                <c:pt idx="12">
                  <c:v>289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591</c:v>
                </c:pt>
                <c:pt idx="3">
                  <c:v>610</c:v>
                </c:pt>
                <c:pt idx="6">
                  <c:v>617</c:v>
                </c:pt>
                <c:pt idx="9">
                  <c:v>647</c:v>
                </c:pt>
                <c:pt idx="12">
                  <c:v>672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369600"/>
        <c:axId val="12937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375</c:v>
                </c:pt>
                <c:pt idx="2">
                  <c:v>#N/A</c:v>
                </c:pt>
                <c:pt idx="3">
                  <c:v>#N/A</c:v>
                </c:pt>
                <c:pt idx="4">
                  <c:v>448</c:v>
                </c:pt>
                <c:pt idx="5">
                  <c:v>#N/A</c:v>
                </c:pt>
                <c:pt idx="6">
                  <c:v>#N/A</c:v>
                </c:pt>
                <c:pt idx="7">
                  <c:v>333</c:v>
                </c:pt>
                <c:pt idx="8">
                  <c:v>#N/A</c:v>
                </c:pt>
                <c:pt idx="9">
                  <c:v>#N/A</c:v>
                </c:pt>
                <c:pt idx="10">
                  <c:v>337</c:v>
                </c:pt>
                <c:pt idx="11">
                  <c:v>#N/A</c:v>
                </c:pt>
                <c:pt idx="12">
                  <c:v>#N/A</c:v>
                </c:pt>
                <c:pt idx="13">
                  <c:v>344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369600"/>
        <c:axId val="129371520"/>
      </c:lineChart>
      <c:catAx>
        <c:axId val="1293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71520"/>
        <c:crosses val="autoZero"/>
        <c:auto val="1"/>
        <c:lblAlgn val="ctr"/>
        <c:lblOffset val="100"/>
        <c:tickLblSkip val="1"/>
        <c:tickMarkSkip val="1"/>
        <c:noMultiLvlLbl val="0"/>
      </c:catAx>
      <c:valAx>
        <c:axId val="1293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6517</c:v>
                </c:pt>
                <c:pt idx="5">
                  <c:v>7229</c:v>
                </c:pt>
                <c:pt idx="8">
                  <c:v>7347</c:v>
                </c:pt>
                <c:pt idx="11">
                  <c:v>7032</c:v>
                </c:pt>
                <c:pt idx="14">
                  <c:v>7028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c:v>
                </c:pt>
                <c:pt idx="5">
                  <c:v>40</c:v>
                </c:pt>
                <c:pt idx="8">
                  <c:v>29</c:v>
                </c:pt>
                <c:pt idx="11">
                  <c:v>23</c:v>
                </c:pt>
                <c:pt idx="14">
                  <c:v>17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1416</c:v>
                </c:pt>
                <c:pt idx="5">
                  <c:v>1333</c:v>
                </c:pt>
                <c:pt idx="8">
                  <c:v>1265</c:v>
                </c:pt>
                <c:pt idx="11">
                  <c:v>1194</c:v>
                </c:pt>
                <c:pt idx="14">
                  <c:v>1111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1072</c:v>
                </c:pt>
                <c:pt idx="3">
                  <c:v>1012</c:v>
                </c:pt>
                <c:pt idx="6">
                  <c:v>978</c:v>
                </c:pt>
                <c:pt idx="9">
                  <c:v>884</c:v>
                </c:pt>
                <c:pt idx="12">
                  <c:v>805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c:v>
                </c:pt>
                <c:pt idx="3">
                  <c:v>20</c:v>
                </c:pt>
                <c:pt idx="6">
                  <c:v>3</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4015</c:v>
                </c:pt>
                <c:pt idx="3">
                  <c:v>3928</c:v>
                </c:pt>
                <c:pt idx="6">
                  <c:v>3609</c:v>
                </c:pt>
                <c:pt idx="9">
                  <c:v>3380</c:v>
                </c:pt>
                <c:pt idx="12">
                  <c:v>3019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6308</c:v>
                </c:pt>
                <c:pt idx="3">
                  <c:v>7097</c:v>
                </c:pt>
                <c:pt idx="6">
                  <c:v>7639</c:v>
                </c:pt>
                <c:pt idx="9">
                  <c:v>7889</c:v>
                </c:pt>
                <c:pt idx="12">
                  <c:v>7912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618304"/>
        <c:axId val="12962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3474</c:v>
                </c:pt>
                <c:pt idx="2">
                  <c:v>#N/A</c:v>
                </c:pt>
                <c:pt idx="3">
                  <c:v>#N/A</c:v>
                </c:pt>
                <c:pt idx="4">
                  <c:v>3456</c:v>
                </c:pt>
                <c:pt idx="5">
                  <c:v>#N/A</c:v>
                </c:pt>
                <c:pt idx="6">
                  <c:v>#N/A</c:v>
                </c:pt>
                <c:pt idx="7">
                  <c:v>3589</c:v>
                </c:pt>
                <c:pt idx="8">
                  <c:v>#N/A</c:v>
                </c:pt>
                <c:pt idx="9">
                  <c:v>#N/A</c:v>
                </c:pt>
                <c:pt idx="10">
                  <c:v>3905</c:v>
                </c:pt>
                <c:pt idx="11">
                  <c:v>#N/A</c:v>
                </c:pt>
                <c:pt idx="12">
                  <c:v>#N/A</c:v>
                </c:pt>
                <c:pt idx="13">
                  <c:v>3580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618304"/>
        <c:axId val="129620224"/>
      </c:lineChart>
      <c:catAx>
        <c:axId val="1296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620224"/>
        <c:crosses val="autoZero"/>
        <c:auto val="1"/>
        <c:lblAlgn val="ctr"/>
        <c:lblOffset val="100"/>
        <c:tickLblSkip val="1"/>
        <c:tickMarkSkip val="1"/>
        <c:noMultiLvlLbl val="0"/>
      </c:catAx>
      <c:valAx>
        <c:axId val="12962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1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{5CC13DFE-9721-4E36-A4C6-39FCAF7A41C5}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642-45BF-A628-ABFF9DCFC83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{68E86F87-ECE7-4A06-98C6-E6240F596194}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642-45BF-A628-ABFF9DCFC83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{51F4A875-00A5-46E4-9AA5-C681E63DFEC5}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642-45BF-A628-ABFF9DCFC83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{73750630-8960-4911-A9C1-09872F250678}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642-45BF-A628-ABFF9DCFC83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{9C180E56-D372-4EE2-9E85-87206E558ED6}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642-45BF-A628-ABFF9DCFC8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642-45BF-A628-ABFF9DCFC83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{CB19C0F6-CE48-420B-B429-408F622D17CF}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642-45BF-A628-ABFF9DCFC83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{AD8547D9-2783-4C6D-AF67-72B0243027E5}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642-45BF-A628-ABFF9DCFC83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{9602601C-28E6-403B-8D20-9B7A0B0B1D11}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642-45BF-A628-ABFF9DCFC83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{FF494EBA-FA7D-42BA-8C30-CAA444C925A2}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642-45BF-A628-ABFF9DCFC83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{6E576CCF-4B1A-4F41-9336-09829D8839E0}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642-45BF-A628-ABFF9DCFC8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642-45BF-A628-ABFF9DCFC830}"/>
            </c:ext>
          </c:extLst>
        </c:ser>
        <c:dLbls>
          <c:showLegendKey val="0"/>
          <c:showVal val="0"/>
          <c:showCatName val="0"/>
          <c:showSerName val="0"/>
          <c:showPercent val="0"/>
          <c:showBubbleSize val="0"/>
        </c:dLbls>
        <c:axId val="72537216"/>
        <c:axId val="72539136"/>
      </c:scatterChart>
      <c:valAx>
        <c:axId val="72537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39136"/>
        <c:crosses val="autoZero"/>
        <c:crossBetween val="midCat"/>
      </c:valAx>
      <c:valAx>
        <c:axId val="72539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37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{2F935108-0192-4BD7-954D-68CE329CA334}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344-41A8-A47F-2202DC3046E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{D132C20D-A721-4923-925E-A40CB3922659}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344-41A8-A47F-2202DC3046E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{D3886790-2793-4398-BFE0-7863826D40CD}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344-41A8-A47F-2202DC3046E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{4F7DB437-CFD2-4824-A0CE-3BAA83ABB057}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344-41A8-A47F-2202DC3046E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{7174685C-3B32-4185-8BD6-9B3C92E77F6C}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344-41A8-A47F-2202DC304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14.4</c:v>
                </c:pt>
                <c:pt idx="2">
                  <c:v>13.8</c:v>
                </c:pt>
                <c:pt idx="3">
                  <c:v>13.4</c:v>
                </c:pt>
                <c:pt idx="4">
                  <c:v>12.2</c:v>
                </c:pt>
              </c:numCache>
            </c:numRef>
          </c:xVal>
          <c:yVal>
            <c:numRef>
              <c:f>公会計指標分析・財政指標組合せ分析表!$K$73:$O$73</c:f>
              <c:numCache>
                <c:formatCode>#,##0.0;"▲ "#,##0.0</c:formatCode>
                <c:ptCount val="5"/>
                <c:pt idx="0">
                  <c:v>123.5</c:v>
                </c:pt>
                <c:pt idx="1">
                  <c:v>124.2</c:v>
                </c:pt>
                <c:pt idx="2">
                  <c:v>132.19999999999999</c:v>
                </c:pt>
                <c:pt idx="3">
                  <c:v>140.1</c:v>
                </c:pt>
                <c:pt idx="4">
                  <c:v>128.69999999999999</c:v>
                </c:pt>
              </c:numCache>
            </c:numRef>
          </c:yVal>
          <c:smooth val="0"/>
          <c:extLst>
            <c:ext xmlns:c16="http://schemas.microsoft.com/office/drawing/2014/chart" uri="{C3380CC4-5D6E-409C-BE32-E72D297353CC}">
              <c16:uniqueId val="{00000005-E344-41A8-A47F-2202DC3046E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{973C4495-B08D-41F4-BC47-5459EE5F52AC}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344-41A8-A47F-2202DC3046E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{77E2D135-9C13-4F3C-A524-1BA4075E9C3A}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344-41A8-A47F-2202DC3046E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{0FB60CC6-D866-46A5-B78F-12D9883CE0E4}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344-41A8-A47F-2202DC3046E1}"/>
                </c:ext>
              </c:extLst>
            </c:dLbl>
            <c:dLbl>
              <c:idx val="3"/>
              <c:layout>
                <c:manualLayout>
                  <c:x val="-2.456111248747805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{BFEAD3B2-E3F5-42DF-832B-1433E1F51B60}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344-41A8-A47F-2202DC3046E1}"/>
                </c:ext>
              </c:extLst>
            </c:dLbl>
            <c:dLbl>
              <c:idx val="4"/>
              <c:layout>
                <c:manualLayout>
                  <c:x val="-3.88498120361493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{A2937082-DC5A-4F57-ACBA-767ACD1ED556}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344-41A8-A47F-2202DC304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E344-41A8-A47F-2202DC3046E1}"/>
            </c:ext>
          </c:extLst>
        </c:ser>
        <c:dLbls>
          <c:showLegendKey val="0"/>
          <c:showVal val="0"/>
          <c:showCatName val="0"/>
          <c:showSerName val="0"/>
          <c:showPercent val="0"/>
          <c:showBubbleSize val="0"/>
        </c:dLbls>
        <c:axId val="72598272"/>
        <c:axId val="72600192"/>
      </c:scatterChart>
      <c:valAx>
        <c:axId val="72598272"/>
        <c:scaling>
          <c:orientation val="minMax"/>
          <c:max val="14.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00192"/>
        <c:crosses val="autoZero"/>
        <c:crossBetween val="midCat"/>
      </c:valAx>
      <c:valAx>
        <c:axId val="72600192"/>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8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a:t>
          </a:r>
          <a:r>
            <a:rPr kumimoji="1" lang="ja-JP" altLang="en-US" sz="1200">
              <a:solidFill>
                <a:sysClr val="windowText" lastClr="000000"/>
              </a:solidFill>
              <a:effectLst/>
              <a:latin typeface="+mn-lt"/>
              <a:ea typeface="+mn-ea"/>
              <a:cs typeface="+mn-cs"/>
            </a:rPr>
            <a:t>の分子</a:t>
          </a:r>
          <a:r>
            <a:rPr kumimoji="1" lang="ja-JP" altLang="ja-JP" sz="1200">
              <a:solidFill>
                <a:schemeClr val="dk1"/>
              </a:solidFill>
              <a:effectLst/>
              <a:latin typeface="+mn-lt"/>
              <a:ea typeface="+mn-ea"/>
              <a:cs typeface="+mn-cs"/>
            </a:rPr>
            <a:t>について、地方債残高の増加</a:t>
          </a:r>
          <a:r>
            <a:rPr kumimoji="1" lang="ja-JP" altLang="en-US" sz="1200">
              <a:solidFill>
                <a:sysClr val="windowText" lastClr="000000"/>
              </a:solidFill>
              <a:effectLst/>
              <a:latin typeface="+mn-lt"/>
              <a:ea typeface="+mn-ea"/>
              <a:cs typeface="+mn-cs"/>
            </a:rPr>
            <a:t>に伴い、元利償還金が増加</a:t>
          </a:r>
          <a:r>
            <a:rPr kumimoji="1" lang="ja-JP" altLang="en-US" sz="1200" strike="noStrike" baseline="0">
              <a:solidFill>
                <a:sysClr val="windowText" lastClr="000000"/>
              </a:solidFill>
              <a:effectLst/>
              <a:latin typeface="+mn-lt"/>
              <a:ea typeface="+mn-ea"/>
              <a:cs typeface="+mn-cs"/>
            </a:rPr>
            <a:t>している一方、公営企業債の元利償還金に対する繰入金は減少し、さらに、算入公債費等は増加していることから、近年横ばいで推移している。</a:t>
          </a:r>
          <a:endParaRPr kumimoji="1" lang="en-US" altLang="ja-JP" sz="1200" strike="noStrike" baseline="0">
            <a:solidFill>
              <a:sysClr val="windowText" lastClr="000000"/>
            </a:solidFill>
            <a:effectLst/>
            <a:latin typeface="+mn-lt"/>
            <a:ea typeface="+mn-ea"/>
            <a:cs typeface="+mn-cs"/>
          </a:endParaRPr>
        </a:p>
        <a:p>
          <a:r>
            <a:rPr kumimoji="1" lang="ja-JP" altLang="en-US" sz="1200" strike="noStrike" baseline="0">
              <a:solidFill>
                <a:srgbClr val="FF0000"/>
              </a:solidFill>
              <a:effectLst/>
              <a:latin typeface="+mn-lt"/>
              <a:ea typeface="+mn-ea"/>
              <a:cs typeface="+mn-cs"/>
            </a:rPr>
            <a:t>　</a:t>
          </a:r>
          <a:r>
            <a:rPr kumimoji="1" lang="ja-JP" altLang="en-US" sz="1200" strike="noStrike" baseline="0">
              <a:solidFill>
                <a:sysClr val="windowText" lastClr="000000"/>
              </a:solidFill>
              <a:effectLst/>
              <a:latin typeface="+mn-lt"/>
              <a:ea typeface="+mn-ea"/>
              <a:cs typeface="+mn-cs"/>
            </a:rPr>
            <a:t>しかし、</a:t>
          </a:r>
          <a:r>
            <a:rPr kumimoji="1" lang="ja-JP" altLang="ja-JP" sz="1200">
              <a:solidFill>
                <a:sysClr val="windowText" lastClr="000000"/>
              </a:solidFill>
              <a:effectLst/>
              <a:latin typeface="+mn-lt"/>
              <a:ea typeface="+mn-ea"/>
              <a:cs typeface="+mn-cs"/>
            </a:rPr>
            <a:t>今後</a:t>
          </a:r>
          <a:r>
            <a:rPr kumimoji="1" lang="ja-JP" altLang="en-US" sz="1200">
              <a:solidFill>
                <a:sysClr val="windowText" lastClr="000000"/>
              </a:solidFill>
              <a:effectLst/>
              <a:latin typeface="+mn-lt"/>
              <a:ea typeface="+mn-ea"/>
              <a:cs typeface="+mn-cs"/>
            </a:rPr>
            <a:t>、元利償還金が増加し、平成３１年度にピークを迎える見込みであることから、</a:t>
          </a:r>
          <a:r>
            <a:rPr kumimoji="1" lang="ja-JP" altLang="en-US" sz="1200">
              <a:solidFill>
                <a:schemeClr val="dk1"/>
              </a:solidFill>
              <a:effectLst/>
              <a:latin typeface="+mn-lt"/>
              <a:ea typeface="+mn-ea"/>
              <a:cs typeface="+mn-cs"/>
            </a:rPr>
            <a:t>今後も町振興計画に沿った</a:t>
          </a:r>
          <a:r>
            <a:rPr kumimoji="1" lang="ja-JP" altLang="ja-JP" sz="1200">
              <a:solidFill>
                <a:schemeClr val="dk1"/>
              </a:solidFill>
              <a:effectLst/>
              <a:latin typeface="+mn-lt"/>
              <a:ea typeface="+mn-ea"/>
              <a:cs typeface="+mn-cs"/>
            </a:rPr>
            <a:t>地方債残高の圧縮に努め改善を図る。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en-US" sz="1200">
              <a:solidFill>
                <a:sysClr val="windowText" lastClr="000000"/>
              </a:solidFill>
              <a:effectLst/>
              <a:latin typeface="+mn-lt"/>
              <a:ea typeface="+mn-ea"/>
              <a:cs typeface="+mn-cs"/>
            </a:rPr>
            <a:t>近年、</a:t>
          </a:r>
          <a:r>
            <a:rPr kumimoji="1" lang="ja-JP" altLang="ja-JP" sz="1200">
              <a:solidFill>
                <a:sysClr val="windowText" lastClr="000000"/>
              </a:solidFill>
              <a:effectLst/>
              <a:latin typeface="+mn-lt"/>
              <a:ea typeface="+mn-ea"/>
              <a:cs typeface="+mn-cs"/>
            </a:rPr>
            <a:t>地方債残高</a:t>
          </a:r>
          <a:r>
            <a:rPr kumimoji="1" lang="ja-JP" altLang="en-US" sz="1200">
              <a:solidFill>
                <a:sysClr val="windowText" lastClr="000000"/>
              </a:solidFill>
              <a:effectLst/>
              <a:latin typeface="+mn-lt"/>
              <a:ea typeface="+mn-ea"/>
              <a:cs typeface="+mn-cs"/>
            </a:rPr>
            <a:t>が増加する一方で、公営企業債等繰入見込額及び退職手当負担見込額が減少していることから、将来負担額は横ばいとなっており、また、充当可能基金は減少しているものの、充当可能財源等は横ばいとなっていることから、将来負担比率の分子は横ばいとなっている。</a:t>
          </a:r>
          <a:endParaRPr kumimoji="1" lang="en-US" altLang="ja-JP" sz="1200">
            <a:solidFill>
              <a:sysClr val="windowText" lastClr="000000"/>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今後は地方債残高の圧縮に努め改善を図る。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EC49DC7-092D-40AF-B339-8C8FF0D48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DCEDDF5-1DDC-4881-8A35-29512442F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31456AC2-BDE4-46F4-998A-15065AC57E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2FAA07F3-2A2E-4558-9058-AAEBA37EDD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4C20F9A7-2F32-4BB8-95CE-C94A88C7A3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D38C48D0-5E55-46C4-A8A4-50AAEF9BC38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7D2B130-FC5D-40C5-AB57-4452227281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76773D63-7FB8-45C6-97E5-4F2266E84D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5A0E0FB3-308B-4B10-8E49-D4359EB7DD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5EFA6B01-47AE-4FD0-A525-EDC21B42AD3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9E5152F0-4C9B-4448-8699-16F70DDDEA2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E0E021BC-FB66-48C8-A284-BAF33C63F03B}"/>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99D1713F-B616-4C86-AF0F-71DD9B9749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4F087A01-D506-4AAE-A0B8-D30227D6B4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BB746AE6-AA87-4D0C-9EBA-63FAA109384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6B5E6119-1F83-4A3B-88E6-7A264511C1B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FA3D7BB3-2164-4C7C-92F2-8994DFCEB38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55DB9186-9A35-45E2-89AD-15B95F08A7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4178BAA5-C99D-41CC-AEF9-4268CA44451B}"/>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B8EDA253-5E4D-436A-96A0-12BAAC8B814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BCDF66CD-266E-45E2-8FB8-A30C32954A8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B92E67F7-7E62-4794-97AE-1C734916EB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A8BDDF92-188A-4BC7-8931-67F4B9ABB9F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2EED4B61-EDBC-4F40-9875-BA6ADD5A83C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392E3E57-FB3F-41D1-8EA6-01C01A23B3F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67996707-137D-4C5C-84B3-FC7B109CCB6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643AFED7-4726-4062-B41E-37E7D3FEB814}"/>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FDD2EA5B-DDD7-48B3-9D8F-BFAAAD75A1B7}"/>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EB1E2A41-9CD4-4810-AB10-83531167D5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AA3E9B0D-7B2F-43E7-8792-F39CEFF0E8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B4DEEF42-7F65-4C7A-BAEA-73C78D49AC5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C99C3670-8EDF-47A7-98EB-40C6CCC32F9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C6808731-BF23-4404-B958-2DAFE89B013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2E56DFEB-056D-4273-A340-889AA199B8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27406ED7-E8A7-412E-8A79-DE9399C16A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F7DC03E2-84B1-4334-A051-4DFC9BE20AE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AC68CAD7-EC63-43AB-9B91-7374F0FA42A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ACFF89C8-9EDD-46E3-934F-BFD9F0C9FF6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4A24DD13-1881-4AE3-A2E2-2A1A0B2C27C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ACEC3681-456E-4C49-A4E0-F7E0EC4E4F9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EB06085C-319F-4E5C-B1CE-CAC93C76BF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5B31C460-2B11-40B0-9833-9DDF37861E7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34F90DBA-9F3F-4D18-8EF3-E299780ACA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72297E18-3A56-443C-AA51-BFE6A1E14A4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8795A5C3-0682-4D9A-B1E3-45C9CC53356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BFBB388A-570D-4D7F-9AE4-966054B9B6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8E788BA4-3B37-4D3D-90B8-03AE25AEFD1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77FACFDD-4B97-45B8-8E66-B0DECA4AABD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27842DE-55FE-4213-988E-16D844755D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51E54722-9F3A-4D46-9656-0620B6E432E6}"/>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C08FA037-764E-4410-B4B9-E724368CC3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BA012B4D-2CE5-48AB-8E2C-442983F4FC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EC42910-551A-4937-BD74-8180270F8E6F}"/>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1AE72BD4-870B-409B-A7F4-5D751DF58AEF}"/>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FDB67CA9-0785-44FD-A1AB-E9EB15B3953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C67921A1-7AC1-419C-87C3-EEBA4904FE5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940690AE-4AD4-4C8E-B70E-9C1C5FC8D9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8A0EE3F-BA74-4784-BB45-68411B143F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16FAB48-1953-4689-9EB0-F1214C3687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373F065A-A081-42ED-9489-4BE5E66E25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E78E635A-3F88-45D1-BC30-F45DAC961A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47BDF7F-3A9E-47ED-A79D-134754168F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465C7BD-E2EB-4B00-BC84-508F106BAF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FE71E14-942D-41B6-BA61-0410F37538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9220AE5-88CA-49EF-B548-E7FB51322D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5826C10-928B-476B-B507-D069B224089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60B7094-C785-4DBE-8831-8F84EA75E2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E0A75E0-0857-4112-86EC-E539078E2D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294F9D3-EE37-41F2-BA52-5DFC9AE6C2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DA0E29B-79CB-4BF7-A0EC-2E44501063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F3F0282-5562-4286-9092-B47F2F31D6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ACF61AC-DD42-4035-BD17-CA2B1E296D3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B3BF7B85-1541-4DF7-90C7-6A7351D3A4E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10BCD67D-15CE-4FB3-AF61-BA14EBFC512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22A62AC3-3BCD-4F7E-B94D-3F79351CFA9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88244C96-B1C4-4605-A0C5-4FA4F65BA1A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8607B3DA-486F-4264-A47A-9C0F303F2BF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C73044D8-3B2E-4A5E-9BE2-21C81D196E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C75E36EC-0CAE-447F-8036-BA737F0A7D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3A43E256-E327-444C-917C-8D9C3E204A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C237A4D-8437-4FC1-900B-A9A468E043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63BE84E-78AC-4D75-B5F1-A491F99D0C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676A82B-573A-4CE2-B29F-AB16A44A85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F76958E-66A2-4E58-8D8F-1301BC5B7D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7C81545-A04C-4F69-993A-1EBF128C2C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5EE78BB-C6BB-4787-8998-A8F42E4227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E57389B-F2E0-4CF0-9006-D523E63DF0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ED92044-FE54-4943-98FF-FEDFED5088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CBADD3F-4452-4E37-B321-E1C989E73F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A8EF67F-5C19-4EC2-BF81-45CB467D856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5E0F28D-4762-49A0-B0D6-58E87D74CA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8A16B3E-59B8-4ABA-8ED9-36641CE0A3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542DE44-D6C8-4651-8E2C-F30CC67BF2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AFFE0D19-B0B0-4164-BECA-954F9758AA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D945A5A-933B-4B4B-9ABD-C8321B3F20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55BC117-51A9-48CF-AACB-F52F52FC6F4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63C0EC59-2FF1-4C7B-A415-2711BBD3D4D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9BE5F4D6-F25A-48D3-A32F-AAEA8D40216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66B1A2AE-7B4B-4E59-8013-5F7BED458FB5}"/>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BC0DFBDD-C005-4A7F-AF6F-D297F5E8146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83543BF2-A161-4D84-A294-58E66A1557ED}"/>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FFD3BAA4-3CD0-464D-B34D-46EEA3C9B5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B78AC705-7247-4069-8A7A-C8A25F98A2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7D38A35-94C5-4F45-83CA-A71447A9D6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九州電力苓北発電所</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立地</a:t>
          </a:r>
          <a:r>
            <a:rPr kumimoji="1" lang="ja-JP" altLang="en-US" sz="1200">
              <a:solidFill>
                <a:sysClr val="windowText" lastClr="000000"/>
              </a:solidFill>
              <a:effectLst/>
              <a:latin typeface="+mn-lt"/>
              <a:ea typeface="+mn-ea"/>
              <a:cs typeface="+mn-cs"/>
            </a:rPr>
            <a:t>に</a:t>
          </a:r>
          <a:r>
            <a:rPr kumimoji="1" lang="ja-JP" altLang="ja-JP" sz="1200">
              <a:solidFill>
                <a:sysClr val="windowText" lastClr="000000"/>
              </a:solidFill>
              <a:effectLst/>
              <a:latin typeface="+mn-lt"/>
              <a:ea typeface="+mn-ea"/>
              <a:cs typeface="+mn-cs"/>
            </a:rPr>
            <a:t>よ</a:t>
          </a:r>
          <a:r>
            <a:rPr kumimoji="1" lang="ja-JP" altLang="ja-JP" sz="1200">
              <a:solidFill>
                <a:schemeClr val="dk1"/>
              </a:solidFill>
              <a:effectLst/>
              <a:latin typeface="+mn-lt"/>
              <a:ea typeface="+mn-ea"/>
              <a:cs typeface="+mn-cs"/>
            </a:rPr>
            <a:t>り固定資産税等の税収があるため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財政力指数は</a:t>
          </a:r>
          <a:r>
            <a:rPr kumimoji="1" lang="ja-JP" altLang="en-US" sz="1200">
              <a:solidFill>
                <a:schemeClr val="dk1"/>
              </a:solidFill>
              <a:effectLst/>
              <a:latin typeface="+mn-lt"/>
              <a:ea typeface="+mn-ea"/>
              <a:cs typeface="+mn-cs"/>
            </a:rPr>
            <a:t>０．５２となっており、</a:t>
          </a:r>
          <a:r>
            <a:rPr kumimoji="1" lang="ja-JP" altLang="ja-JP" sz="1200">
              <a:solidFill>
                <a:schemeClr val="dk1"/>
              </a:solidFill>
              <a:effectLst/>
              <a:latin typeface="+mn-lt"/>
              <a:ea typeface="+mn-ea"/>
              <a:cs typeface="+mn-cs"/>
            </a:rPr>
            <a:t>類似団体の平均を上回っているが、税収は減価の大きい償却資産が中心</a:t>
          </a:r>
          <a:r>
            <a:rPr kumimoji="1" lang="ja-JP" altLang="en-US" sz="1200">
              <a:solidFill>
                <a:schemeClr val="dk1"/>
              </a:solidFill>
              <a:effectLst/>
              <a:latin typeface="+mn-lt"/>
              <a:ea typeface="+mn-ea"/>
              <a:cs typeface="+mn-cs"/>
            </a:rPr>
            <a:t>であり</a:t>
          </a:r>
          <a:r>
            <a:rPr kumimoji="1" lang="ja-JP" altLang="ja-JP" sz="1200">
              <a:solidFill>
                <a:schemeClr val="dk1"/>
              </a:solidFill>
              <a:effectLst/>
              <a:latin typeface="+mn-lt"/>
              <a:ea typeface="+mn-ea"/>
              <a:cs typeface="+mn-cs"/>
            </a:rPr>
            <a:t>、年々減少</a:t>
          </a:r>
          <a:r>
            <a:rPr kumimoji="1" lang="ja-JP" altLang="en-US" sz="1200">
              <a:solidFill>
                <a:schemeClr val="dk1"/>
              </a:solidFill>
              <a:effectLst/>
              <a:latin typeface="+mn-lt"/>
              <a:ea typeface="+mn-ea"/>
              <a:cs typeface="+mn-cs"/>
            </a:rPr>
            <a:t>（毎年０．０２～０．０３ずつ低下）</a:t>
          </a:r>
          <a:r>
            <a:rPr kumimoji="1" lang="ja-JP" altLang="ja-JP" sz="1200">
              <a:solidFill>
                <a:schemeClr val="dk1"/>
              </a:solidFill>
              <a:effectLst/>
              <a:latin typeface="+mn-lt"/>
              <a:ea typeface="+mn-ea"/>
              <a:cs typeface="+mn-cs"/>
            </a:rPr>
            <a:t>する見込みである。今後は新たな財源の確保に向けた取組みに努めたい。</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13909</xdr:rowOff>
    </xdr:from>
    <xdr:to>
      <xdr:col>7</xdr:col>
      <xdr:colOff>152400</xdr:colOff>
      <xdr:row>42</xdr:row>
      <xdr:rowOff>48381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48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13909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162378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104926</xdr:rowOff>
    </xdr:from>
    <xdr:to>
      <xdr:col>3</xdr:col>
      <xdr:colOff>279400</xdr:colOff>
      <xdr:row>41</xdr:row>
      <xdr:rowOff>139398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343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54126</xdr:rowOff>
    </xdr:from>
    <xdr:to>
      <xdr:col>2</xdr:col>
      <xdr:colOff>127000</xdr:colOff>
      <xdr:row>41</xdr:row>
      <xdr:rowOff>155726</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165903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本町の財政上の特徴として、子育て支援策としての児童福祉費、繰出金、及び支払利息が類似団体との比較において高くなっている。その状況を踏まえ、本年度</a:t>
          </a:r>
          <a:r>
            <a:rPr kumimoji="1" lang="ja-JP" altLang="en-US" sz="1200">
              <a:solidFill>
                <a:sysClr val="windowText" lastClr="000000"/>
              </a:solidFill>
              <a:latin typeface="ＭＳ Ｐゴシック"/>
            </a:rPr>
            <a:t>の</a:t>
          </a:r>
          <a:r>
            <a:rPr kumimoji="1" lang="ja-JP" altLang="en-US" sz="1200">
              <a:latin typeface="ＭＳ Ｐゴシック"/>
            </a:rPr>
            <a:t>経常収支比率が悪化した要因として、歳入面では、地方交付税交付金の減少により、経常一般財源が減少したこと</a:t>
          </a:r>
          <a:r>
            <a:rPr kumimoji="1" lang="ja-JP" altLang="en-US" sz="1200">
              <a:solidFill>
                <a:srgbClr val="FF0000"/>
              </a:solidFill>
              <a:latin typeface="ＭＳ Ｐゴシック"/>
            </a:rPr>
            <a:t>、</a:t>
          </a:r>
          <a:r>
            <a:rPr kumimoji="1" lang="ja-JP" altLang="en-US" sz="1200">
              <a:latin typeface="ＭＳ Ｐゴシック"/>
            </a:rPr>
            <a:t>歳出面では、平成２３年度から緊急防災・減災事業や都市再生整備計画事業、漁村再生交付金事業等の大型事業</a:t>
          </a:r>
          <a:r>
            <a:rPr kumimoji="1" lang="ja-JP" altLang="en-US" sz="1200">
              <a:solidFill>
                <a:sysClr val="windowText" lastClr="000000"/>
              </a:solidFill>
              <a:latin typeface="ＭＳ Ｐゴシック"/>
            </a:rPr>
            <a:t>に</a:t>
          </a:r>
          <a:r>
            <a:rPr kumimoji="1" lang="ja-JP" altLang="en-US" sz="1200">
              <a:latin typeface="ＭＳ Ｐゴシック"/>
            </a:rPr>
            <a:t>積極的に取り組んできたことで、昨年度より公債費が４％増加している点が考えられる。今後、公債費のピークが平成３１年度と</a:t>
          </a:r>
          <a:r>
            <a:rPr kumimoji="1" lang="ja-JP" altLang="en-US" sz="1200">
              <a:solidFill>
                <a:sysClr val="windowText" lastClr="000000"/>
              </a:solidFill>
              <a:latin typeface="ＭＳ Ｐゴシック"/>
            </a:rPr>
            <a:t>見込んでい</a:t>
          </a:r>
          <a:r>
            <a:rPr kumimoji="1" lang="ja-JP" altLang="en-US" sz="1200">
              <a:latin typeface="ＭＳ Ｐゴシック"/>
            </a:rPr>
            <a:t>るため、引き続き町振興計画に沿った地方債残高の縮減に取り組みたい。</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65</xdr:row>
      <xdr:rowOff>48895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00646"/>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66</xdr:row>
      <xdr:rowOff>50377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0064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66</xdr:row>
      <xdr:rowOff>50377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0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65</xdr:row>
      <xdr:rowOff>157480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8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171027</xdr:rowOff>
    </xdr:from>
    <xdr:to>
      <xdr:col>4</xdr:col>
      <xdr:colOff>533400</xdr:colOff>
      <xdr:row>66</xdr:row>
      <xdr:rowOff>101177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85954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類似団体と比較して、人件費、物件費等は低くなっているが、要因として、消防業務、ごみ処理業務等を一部</a:t>
          </a:r>
          <a:r>
            <a:rPr kumimoji="1" lang="ja-JP" altLang="en-US" sz="1200">
              <a:solidFill>
                <a:schemeClr val="dk1"/>
              </a:solidFill>
              <a:effectLst/>
              <a:latin typeface="+mn-lt"/>
              <a:ea typeface="+mn-ea"/>
              <a:cs typeface="+mn-cs"/>
            </a:rPr>
            <a:t>事務</a:t>
          </a:r>
          <a:r>
            <a:rPr kumimoji="1" lang="ja-JP" altLang="ja-JP" sz="1200">
              <a:solidFill>
                <a:schemeClr val="dk1"/>
              </a:solidFill>
              <a:effectLst/>
              <a:latin typeface="+mn-lt"/>
              <a:ea typeface="+mn-ea"/>
              <a:cs typeface="+mn-cs"/>
            </a:rPr>
            <a:t>組合で実施していることと考えている。今後も公共施設維持管理費、運営費の削減に努めたい。</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101102</xdr:rowOff>
    </xdr:from>
    <xdr:to>
      <xdr:col>7</xdr:col>
      <xdr:colOff>152400</xdr:colOff>
      <xdr:row>82</xdr:row>
      <xdr:rowOff>106287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0002"/>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54970</xdr:rowOff>
    </xdr:from>
    <xdr:to>
      <xdr:col>6</xdr:col>
      <xdr:colOff>0</xdr:colOff>
      <xdr:row>82</xdr:row>
      <xdr:rowOff>101102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13870"/>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28121</xdr:rowOff>
    </xdr:from>
    <xdr:to>
      <xdr:col>4</xdr:col>
      <xdr:colOff>482600</xdr:colOff>
      <xdr:row>82</xdr:row>
      <xdr:rowOff>54970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87021"/>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22419</xdr:rowOff>
    </xdr:from>
    <xdr:to>
      <xdr:col>3</xdr:col>
      <xdr:colOff>279400</xdr:colOff>
      <xdr:row>82</xdr:row>
      <xdr:rowOff>28121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1319"/>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55487</xdr:rowOff>
    </xdr:from>
    <xdr:to>
      <xdr:col>7</xdr:col>
      <xdr:colOff>203200</xdr:colOff>
      <xdr:row>82</xdr:row>
      <xdr:rowOff>157087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1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72014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190,639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50302</xdr:rowOff>
    </xdr:from>
    <xdr:to>
      <xdr:col>6</xdr:col>
      <xdr:colOff>50800</xdr:colOff>
      <xdr:row>82</xdr:row>
      <xdr:rowOff>151902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1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162079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4170</xdr:rowOff>
    </xdr:from>
    <xdr:to>
      <xdr:col>4</xdr:col>
      <xdr:colOff>533400</xdr:colOff>
      <xdr:row>82</xdr:row>
      <xdr:rowOff>105770</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115947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148771</xdr:rowOff>
    </xdr:from>
    <xdr:to>
      <xdr:col>3</xdr:col>
      <xdr:colOff>330200</xdr:colOff>
      <xdr:row>82</xdr:row>
      <xdr:rowOff>78921</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89098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0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143069</xdr:rowOff>
    </xdr:from>
    <xdr:to>
      <xdr:col>2</xdr:col>
      <xdr:colOff>127000</xdr:colOff>
      <xdr:row>82</xdr:row>
      <xdr:rowOff>73219</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403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9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ラスパイレス指数について、類似団体及び全国市町村平均と比較して上回っているが、今後</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年間で職員数の</a:t>
          </a:r>
          <a:r>
            <a:rPr kumimoji="1" lang="ja-JP" altLang="en-US" sz="1200">
              <a:solidFill>
                <a:schemeClr val="dk1"/>
              </a:solidFill>
              <a:effectLst/>
              <a:latin typeface="+mn-lt"/>
              <a:ea typeface="+mn-ea"/>
              <a:cs typeface="+mn-cs"/>
            </a:rPr>
            <a:t>約７％</a:t>
          </a:r>
          <a:r>
            <a:rPr kumimoji="1" lang="ja-JP" altLang="ja-JP" sz="1200">
              <a:solidFill>
                <a:schemeClr val="dk1"/>
              </a:solidFill>
              <a:effectLst/>
              <a:latin typeface="+mn-lt"/>
              <a:ea typeface="+mn-ea"/>
              <a:cs typeface="+mn-cs"/>
            </a:rPr>
            <a:t>が定年退職を迎え、職員の年齢構成が大きく変わること</a:t>
          </a:r>
          <a:r>
            <a:rPr kumimoji="1" lang="ja-JP" altLang="en-US" sz="1200">
              <a:solidFill>
                <a:schemeClr val="dk1"/>
              </a:solidFill>
              <a:effectLst/>
              <a:latin typeface="+mn-lt"/>
              <a:ea typeface="+mn-ea"/>
              <a:cs typeface="+mn-cs"/>
            </a:rPr>
            <a:t>が予想される。よって、今後は大きく</a:t>
          </a:r>
          <a:r>
            <a:rPr kumimoji="1" lang="ja-JP" altLang="ja-JP" sz="1200">
              <a:solidFill>
                <a:schemeClr val="dk1"/>
              </a:solidFill>
              <a:effectLst/>
              <a:latin typeface="+mn-lt"/>
              <a:ea typeface="+mn-ea"/>
              <a:cs typeface="+mn-cs"/>
            </a:rPr>
            <a:t>改善</a:t>
          </a:r>
          <a:r>
            <a:rPr kumimoji="1" lang="ja-JP" altLang="en-US" sz="1200">
              <a:solidFill>
                <a:schemeClr val="dk1"/>
              </a:solidFill>
              <a:effectLst/>
              <a:latin typeface="+mn-lt"/>
              <a:ea typeface="+mn-ea"/>
              <a:cs typeface="+mn-cs"/>
            </a:rPr>
            <a:t>していくこ</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が見込まれる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86</xdr:row>
      <xdr:rowOff>122282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94888"/>
          <a:ext cx="0" cy="972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94359</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8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122282</xdr:rowOff>
    </xdr:from>
    <xdr:to>
      <xdr:col>24</xdr:col>
      <xdr:colOff>647700</xdr:colOff>
      <xdr:row>86</xdr:row>
      <xdr:rowOff>122282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86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85</xdr:row>
      <xdr:rowOff>114481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670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161126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20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144599</xdr:rowOff>
    </xdr:from>
    <xdr:to>
      <xdr:col>24</xdr:col>
      <xdr:colOff>609600</xdr:colOff>
      <xdr:row>84</xdr:row>
      <xdr:rowOff>74749</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93799</xdr:rowOff>
    </xdr:from>
    <xdr:to>
      <xdr:col>23</xdr:col>
      <xdr:colOff>406400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670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93799</xdr:rowOff>
    </xdr:from>
    <xdr:to>
      <xdr:col>22</xdr:col>
      <xdr:colOff>203200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670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88</xdr:row>
      <xdr:rowOff>151674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67049"/>
          <a:ext cx="8890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84926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42999</xdr:rowOff>
    </xdr:from>
    <xdr:to>
      <xdr:col>23</xdr:col>
      <xdr:colOff>457200</xdr:colOff>
      <xdr:row>85</xdr:row>
      <xdr:rowOff>144599</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129376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0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84364</xdr:rowOff>
    </xdr:from>
    <xdr:to>
      <xdr:col>22</xdr:col>
      <xdr:colOff>254000</xdr:colOff>
      <xdr:row>86</xdr:row>
      <xdr:rowOff>14514</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42999</xdr:rowOff>
    </xdr:from>
    <xdr:to>
      <xdr:col>21</xdr:col>
      <xdr:colOff>50800</xdr:colOff>
      <xdr:row>85</xdr:row>
      <xdr:rowOff>144599</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員管理について、類似団体と比較した場合は下回っているが、熊本県平均と比較すると上回っている状況にある。今後も住民サービスの低下を招くことがないよう、定員管理計画に沿って適正な人員管理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144442</xdr:rowOff>
    </xdr:from>
    <xdr:to>
      <xdr:col>24</xdr:col>
      <xdr:colOff>558800</xdr:colOff>
      <xdr:row>61</xdr:row>
      <xdr:rowOff>2752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31442"/>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126746</xdr:rowOff>
    </xdr:from>
    <xdr:to>
      <xdr:col>23</xdr:col>
      <xdr:colOff>406400</xdr:colOff>
      <xdr:row>60</xdr:row>
      <xdr:rowOff>144442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3746"/>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126746</xdr:rowOff>
    </xdr:from>
    <xdr:to>
      <xdr:col>22</xdr:col>
      <xdr:colOff>203200</xdr:colOff>
      <xdr:row>60</xdr:row>
      <xdr:rowOff>154094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13746"/>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170984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41094"/>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139929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93642</xdr:rowOff>
    </xdr:from>
    <xdr:to>
      <xdr:col>23</xdr:col>
      <xdr:colOff>457200</xdr:colOff>
      <xdr:row>61</xdr:row>
      <xdr:rowOff>23792</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129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33969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75946</xdr:rowOff>
    </xdr:from>
    <xdr:to>
      <xdr:col>22</xdr:col>
      <xdr:colOff>254000</xdr:colOff>
      <xdr:row>61</xdr:row>
      <xdr:rowOff>6096</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16273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43621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120184</xdr:rowOff>
    </xdr:from>
    <xdr:to>
      <xdr:col>19</xdr:col>
      <xdr:colOff>533400</xdr:colOff>
      <xdr:row>61</xdr:row>
      <xdr:rowOff>50334</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3462000" y="104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60511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7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、類似団体や熊本県平均と比較して大きく上回っている。要因としては、平成２３年度から緊急防災・減災事業や都市再生整備計画事業、漁村再生交付金事業等の大型事業</a:t>
          </a:r>
          <a:r>
            <a:rPr kumimoji="1" lang="ja-JP" altLang="en-US" sz="1200">
              <a:solidFill>
                <a:sysClr val="windowText" lastClr="000000"/>
              </a:solidFill>
              <a:effectLst/>
              <a:latin typeface="+mn-lt"/>
              <a:ea typeface="+mn-ea"/>
              <a:cs typeface="+mn-cs"/>
            </a:rPr>
            <a:t>に</a:t>
          </a:r>
          <a:r>
            <a:rPr kumimoji="1" lang="ja-JP" altLang="ja-JP" sz="1200">
              <a:solidFill>
                <a:sysClr val="windowText" lastClr="000000"/>
              </a:solidFill>
              <a:effectLst/>
              <a:latin typeface="+mn-lt"/>
              <a:ea typeface="+mn-ea"/>
              <a:cs typeface="+mn-cs"/>
            </a:rPr>
            <a:t>積極的に取り組んできたことに伴う</a:t>
          </a:r>
          <a:r>
            <a:rPr kumimoji="1" lang="ja-JP" altLang="en-US" sz="1200">
              <a:solidFill>
                <a:sysClr val="windowText" lastClr="000000"/>
              </a:solidFill>
              <a:effectLst/>
              <a:latin typeface="+mn-lt"/>
              <a:ea typeface="+mn-ea"/>
              <a:cs typeface="+mn-cs"/>
            </a:rPr>
            <a:t>、元利償還金</a:t>
          </a:r>
          <a:r>
            <a:rPr kumimoji="1" lang="ja-JP" altLang="ja-JP" sz="1200">
              <a:solidFill>
                <a:sysClr val="windowText" lastClr="000000"/>
              </a:solidFill>
              <a:effectLst/>
              <a:latin typeface="+mn-lt"/>
              <a:ea typeface="+mn-ea"/>
              <a:cs typeface="+mn-cs"/>
            </a:rPr>
            <a:t>の</a:t>
          </a:r>
          <a:r>
            <a:rPr kumimoji="1" lang="ja-JP" altLang="ja-JP" sz="1200">
              <a:solidFill>
                <a:schemeClr val="dk1"/>
              </a:solidFill>
              <a:effectLst/>
              <a:latin typeface="+mn-lt"/>
              <a:ea typeface="+mn-ea"/>
              <a:cs typeface="+mn-cs"/>
            </a:rPr>
            <a:t>増加によるものである。今後、公債費のピークが平成３１年度と</a:t>
          </a:r>
          <a:r>
            <a:rPr kumimoji="1" lang="ja-JP" altLang="en-US" sz="1200">
              <a:solidFill>
                <a:sysClr val="windowText" lastClr="000000"/>
              </a:solidFill>
              <a:effectLst/>
              <a:latin typeface="+mn-lt"/>
              <a:ea typeface="+mn-ea"/>
              <a:cs typeface="+mn-cs"/>
            </a:rPr>
            <a:t>見込まれ</a:t>
          </a:r>
          <a:r>
            <a:rPr kumimoji="1" lang="ja-JP" altLang="ja-JP" sz="1200">
              <a:solidFill>
                <a:sysClr val="windowText" lastClr="000000"/>
              </a:solidFill>
              <a:effectLst/>
              <a:latin typeface="+mn-lt"/>
              <a:ea typeface="+mn-ea"/>
              <a:cs typeface="+mn-cs"/>
            </a:rPr>
            <a:t>てい</a:t>
          </a:r>
          <a:r>
            <a:rPr kumimoji="1" lang="ja-JP" altLang="ja-JP" sz="1200">
              <a:solidFill>
                <a:schemeClr val="dk1"/>
              </a:solidFill>
              <a:effectLst/>
              <a:latin typeface="+mn-lt"/>
              <a:ea typeface="+mn-ea"/>
              <a:cs typeface="+mn-cs"/>
            </a:rPr>
            <a:t>るため、引き続き町振興計画に沿った地方債残高の縮減に努め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実質公債費比率の改善を図っていきたい。</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55033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067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95250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155575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46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43</xdr:row>
      <xdr:rowOff>155575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374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8" name="フローチャート : 判断 397">
          <a:extLst>
            <a:ext uri="{FF2B5EF4-FFF2-40B4-BE49-F238E27FC236}">
              <a16:creationId xmlns:a16="http://schemas.microsoft.com/office/drawing/2014/main" id="{00000000-0008-0000-0300-00008E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フローチャート : 判断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104775</xdr:rowOff>
    </xdr:from>
    <xdr:to>
      <xdr:col>21</xdr:col>
      <xdr:colOff>50800</xdr:colOff>
      <xdr:row>44</xdr:row>
      <xdr:rowOff>34925</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19702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15" name="円/楕円 414">
          <a:extLst>
            <a:ext uri="{FF2B5EF4-FFF2-40B4-BE49-F238E27FC236}">
              <a16:creationId xmlns:a16="http://schemas.microsoft.com/office/drawing/2014/main" id="{00000000-0008-0000-0300-00009F010000}"/>
            </a:ext>
          </a:extLst>
        </xdr:cNvPr>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100665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将来負担比率</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a:t>
          </a:r>
          <a:r>
            <a:rPr kumimoji="1" lang="ja-JP" altLang="ja-JP" sz="1200">
              <a:solidFill>
                <a:schemeClr val="dk1"/>
              </a:solidFill>
              <a:effectLst/>
              <a:latin typeface="+mn-lt"/>
              <a:ea typeface="+mn-ea"/>
              <a:cs typeface="+mn-cs"/>
            </a:rPr>
            <a:t>類似団体や熊本県平均と比較して大きく上回っている。要因としては、平成２３年度から緊急防災・減災事業や都市再生整備計画事業、漁村再生交付金事業等の大型事業</a:t>
          </a:r>
          <a:r>
            <a:rPr kumimoji="1" lang="ja-JP" altLang="en-US" sz="1200">
              <a:solidFill>
                <a:sysClr val="windowText" lastClr="000000"/>
              </a:solidFill>
              <a:effectLst/>
              <a:latin typeface="+mn-lt"/>
              <a:ea typeface="+mn-ea"/>
              <a:cs typeface="+mn-cs"/>
            </a:rPr>
            <a:t>に</a:t>
          </a:r>
          <a:r>
            <a:rPr kumimoji="1" lang="ja-JP" altLang="ja-JP" sz="1200">
              <a:solidFill>
                <a:schemeClr val="dk1"/>
              </a:solidFill>
              <a:effectLst/>
              <a:latin typeface="+mn-lt"/>
              <a:ea typeface="+mn-ea"/>
              <a:cs typeface="+mn-cs"/>
            </a:rPr>
            <a:t>積極的に取り組んできたことに伴う、地方債残高の増加と基金の減少によるものである。今後は、整備した施設の有効利用を図ることにより交流人口を増加させ、財源確保に努めるとともに、将来負担比率の低下を図っていきたい。</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92863</xdr:rowOff>
    </xdr:from>
    <xdr:to>
      <xdr:col>24</xdr:col>
      <xdr:colOff>558800</xdr:colOff>
      <xdr:row>22</xdr:row>
      <xdr:rowOff>31445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693313"/>
          <a:ext cx="8382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126644</xdr:rowOff>
    </xdr:from>
    <xdr:to>
      <xdr:col>23</xdr:col>
      <xdr:colOff>406400</xdr:colOff>
      <xdr:row>22</xdr:row>
      <xdr:rowOff>31445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72709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49428</xdr:rowOff>
    </xdr:from>
    <xdr:to>
      <xdr:col>22</xdr:col>
      <xdr:colOff>203200</xdr:colOff>
      <xdr:row>21</xdr:row>
      <xdr:rowOff>126644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6498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42672</xdr:rowOff>
    </xdr:from>
    <xdr:to>
      <xdr:col>21</xdr:col>
      <xdr:colOff>0</xdr:colOff>
      <xdr:row>21</xdr:row>
      <xdr:rowOff>49428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643122"/>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60" name="フローチャート : 判断 459">
          <a:extLst>
            <a:ext uri="{FF2B5EF4-FFF2-40B4-BE49-F238E27FC236}">
              <a16:creationId xmlns:a16="http://schemas.microsoft.com/office/drawing/2014/main" id="{00000000-0008-0000-0300-0000CC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42063</xdr:rowOff>
    </xdr:from>
    <xdr:to>
      <xdr:col>24</xdr:col>
      <xdr:colOff>609600</xdr:colOff>
      <xdr:row>21</xdr:row>
      <xdr:rowOff>143663</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69672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14140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6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152095</xdr:rowOff>
    </xdr:from>
    <xdr:to>
      <xdr:col>23</xdr:col>
      <xdr:colOff>457200</xdr:colOff>
      <xdr:row>22</xdr:row>
      <xdr:rowOff>82245</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6129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67022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83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75844</xdr:rowOff>
    </xdr:from>
    <xdr:to>
      <xdr:col>22</xdr:col>
      <xdr:colOff>254000</xdr:colOff>
      <xdr:row>22</xdr:row>
      <xdr:rowOff>5994</xdr:rowOff>
    </xdr:to>
    <xdr:sp macro="" textlink="">
      <xdr:nvSpPr>
        <xdr:cNvPr id="471" name="円/楕円 470">
          <a:extLst>
            <a:ext uri="{FF2B5EF4-FFF2-40B4-BE49-F238E27FC236}">
              <a16:creationId xmlns:a16="http://schemas.microsoft.com/office/drawing/2014/main" id="{00000000-0008-0000-0300-0000D7010000}"/>
            </a:ext>
          </a:extLst>
        </xdr:cNvPr>
        <xdr:cNvSpPr/>
      </xdr:nvSpPr>
      <xdr:spPr>
        <a:xfrm>
          <a:off x="15240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162221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170078</xdr:rowOff>
    </xdr:from>
    <xdr:to>
      <xdr:col>21</xdr:col>
      <xdr:colOff>50800</xdr:colOff>
      <xdr:row>21</xdr:row>
      <xdr:rowOff>100228</xdr:rowOff>
    </xdr:to>
    <xdr:sp macro="" textlink="">
      <xdr:nvSpPr>
        <xdr:cNvPr id="473" name="円/楕円 472">
          <a:extLst>
            <a:ext uri="{FF2B5EF4-FFF2-40B4-BE49-F238E27FC236}">
              <a16:creationId xmlns:a16="http://schemas.microsoft.com/office/drawing/2014/main" id="{00000000-0008-0000-0300-0000D9010000}"/>
            </a:ext>
          </a:extLst>
        </xdr:cNvPr>
        <xdr:cNvSpPr/>
      </xdr:nvSpPr>
      <xdr:spPr>
        <a:xfrm>
          <a:off x="14351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85005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163322</xdr:rowOff>
    </xdr:from>
    <xdr:to>
      <xdr:col>19</xdr:col>
      <xdr:colOff>533400</xdr:colOff>
      <xdr:row>21</xdr:row>
      <xdr:rowOff>93472</xdr:rowOff>
    </xdr:to>
    <xdr:sp macro="" textlink="">
      <xdr:nvSpPr>
        <xdr:cNvPr id="475" name="円/楕円 474">
          <a:extLst>
            <a:ext uri="{FF2B5EF4-FFF2-40B4-BE49-F238E27FC236}">
              <a16:creationId xmlns:a16="http://schemas.microsoft.com/office/drawing/2014/main" id="{00000000-0008-0000-0300-0000DB010000}"/>
            </a:ext>
          </a:extLst>
        </xdr:cNvPr>
        <xdr:cNvSpPr/>
      </xdr:nvSpPr>
      <xdr:spPr>
        <a:xfrm>
          <a:off x="13462000" y="35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78249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6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人件費については、全国平均、熊本県平均と比較しても下回っている。また、今後</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年間で職員数の</a:t>
          </a:r>
          <a:r>
            <a:rPr kumimoji="1" lang="ja-JP" altLang="en-US" sz="1200">
              <a:solidFill>
                <a:schemeClr val="dk1"/>
              </a:solidFill>
              <a:effectLst/>
              <a:latin typeface="+mn-lt"/>
              <a:ea typeface="+mn-ea"/>
              <a:cs typeface="+mn-cs"/>
            </a:rPr>
            <a:t>約７％</a:t>
          </a:r>
          <a:r>
            <a:rPr kumimoji="1" lang="ja-JP" altLang="ja-JP" sz="1200">
              <a:solidFill>
                <a:schemeClr val="dk1"/>
              </a:solidFill>
              <a:effectLst/>
              <a:latin typeface="+mn-lt"/>
              <a:ea typeface="+mn-ea"/>
              <a:cs typeface="+mn-cs"/>
            </a:rPr>
            <a:t>が定年退職を迎えることから、更なる人件費の削減を見込んでいる。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物件費については、類似団体、熊本県平均とも下回っている状況ではあるが、今後も引き続き業務の効率化を図るとともに、行政コストの削減を推進し、物件費の抑制に努めたい。</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0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40132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0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37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15</xdr:row>
      <xdr:rowOff>165862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37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ついて、類似団体と比較して大きく上回っているが、要因として、町の重要施策である小子化・子育て対策（医療費無償化・保育料軽減）などによる。また、病院等施設も町内に多く存することから医療費、給付費、保護措置費等の支出も高い水準で推移してい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31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69850</xdr:rowOff>
    </xdr:from>
    <xdr:to>
      <xdr:col>3</xdr:col>
      <xdr:colOff>142875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19050</xdr:rowOff>
    </xdr:from>
    <xdr:to>
      <xdr:col>7</xdr:col>
      <xdr:colOff>66675</xdr:colOff>
      <xdr:row>60</xdr:row>
      <xdr:rowOff>120650</xdr:rowOff>
    </xdr:to>
    <xdr:sp macro="" textlink="">
      <xdr:nvSpPr>
        <xdr:cNvPr id="204" name="円/楕円 203">
          <a:extLst>
            <a:ext uri="{FF2B5EF4-FFF2-40B4-BE49-F238E27FC236}">
              <a16:creationId xmlns:a16="http://schemas.microsoft.com/office/drawing/2014/main" id="{00000000-0008-0000-0400-0000CC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152400</xdr:rowOff>
    </xdr:from>
    <xdr:to>
      <xdr:col>5</xdr:col>
      <xdr:colOff>600075</xdr:colOff>
      <xdr:row>60</xdr:row>
      <xdr:rowOff>82550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ついて、類似団体、熊本県平均と比較して大きく上回っている。要因として、国保・介護特別会計への繰出金によるものと考える。今後は、国保税等の適正化を図り、一般会計の負担軽減に努めたい。</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67564</xdr:rowOff>
    </xdr:from>
    <xdr:to>
      <xdr:col>24</xdr:col>
      <xdr:colOff>31750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0116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67564</xdr:rowOff>
    </xdr:from>
    <xdr:to>
      <xdr:col>22</xdr:col>
      <xdr:colOff>565150</xdr:colOff>
      <xdr:row>58</xdr:row>
      <xdr:rowOff>140716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0116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140716</xdr:rowOff>
    </xdr:from>
    <xdr:to>
      <xdr:col>21</xdr:col>
      <xdr:colOff>361950</xdr:colOff>
      <xdr:row>58</xdr:row>
      <xdr:rowOff>159004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084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159004</xdr:rowOff>
    </xdr:from>
    <xdr:to>
      <xdr:col>20</xdr:col>
      <xdr:colOff>158750</xdr:colOff>
      <xdr:row>59</xdr:row>
      <xdr:rowOff>56134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1031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xdr:rowOff>
    </xdr:from>
    <xdr:to>
      <xdr:col>22</xdr:col>
      <xdr:colOff>615950</xdr:colOff>
      <xdr:row>58</xdr:row>
      <xdr:rowOff>118364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103141</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0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89916</xdr:rowOff>
    </xdr:from>
    <xdr:to>
      <xdr:col>21</xdr:col>
      <xdr:colOff>412750</xdr:colOff>
      <xdr:row>59</xdr:row>
      <xdr:rowOff>20066</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4843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108204</xdr:rowOff>
    </xdr:from>
    <xdr:to>
      <xdr:col>20</xdr:col>
      <xdr:colOff>209550</xdr:colOff>
      <xdr:row>59</xdr:row>
      <xdr:rowOff>38354</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23131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5334</xdr:rowOff>
    </xdr:from>
    <xdr:to>
      <xdr:col>19</xdr:col>
      <xdr:colOff>6350</xdr:colOff>
      <xdr:row>59</xdr:row>
      <xdr:rowOff>106934</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91711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a:t>
          </a:r>
          <a:r>
            <a:rPr kumimoji="1" lang="ja-JP" altLang="en-US" sz="1300">
              <a:solidFill>
                <a:sysClr val="windowText" lastClr="000000"/>
              </a:solidFill>
              <a:latin typeface="ＭＳ Ｐゴシック"/>
            </a:rPr>
            <a:t>等</a:t>
          </a:r>
          <a:r>
            <a:rPr kumimoji="1" lang="ja-JP" altLang="en-US" sz="1300">
              <a:latin typeface="ＭＳ Ｐゴシック"/>
            </a:rPr>
            <a:t>については、</a:t>
          </a:r>
          <a:r>
            <a:rPr kumimoji="1" lang="ja-JP" altLang="ja-JP" sz="1200">
              <a:solidFill>
                <a:schemeClr val="dk1"/>
              </a:solidFill>
              <a:effectLst/>
              <a:latin typeface="+mn-lt"/>
              <a:ea typeface="+mn-ea"/>
              <a:cs typeface="+mn-cs"/>
            </a:rPr>
            <a:t>類似団体、熊本県平均とも下回っている状況ではあ</a:t>
          </a:r>
          <a:r>
            <a:rPr kumimoji="1" lang="ja-JP" altLang="en-US" sz="1200">
              <a:solidFill>
                <a:schemeClr val="dk1"/>
              </a:solidFill>
              <a:effectLst/>
              <a:latin typeface="+mn-lt"/>
              <a:ea typeface="+mn-ea"/>
              <a:cs typeface="+mn-cs"/>
            </a:rPr>
            <a:t>り、</a:t>
          </a:r>
          <a:r>
            <a:rPr kumimoji="1" lang="ja-JP" altLang="en-US" sz="1300">
              <a:latin typeface="ＭＳ Ｐゴシック"/>
            </a:rPr>
            <a:t>昨年度とほぼ同水準を保っている。今後は、一部事務組合で実施している新たなごみ焼却施設の建設が予定されているため、上昇を見込んでいる。</a:t>
          </a: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21844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84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031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公債費について、平成２３年度から緊急防災・減災事業や都市再生整備計画事業、漁村再生交付金事業等の大型事業</a:t>
          </a:r>
          <a:r>
            <a:rPr kumimoji="1" lang="ja-JP" altLang="en-US" sz="1200">
              <a:solidFill>
                <a:sysClr val="windowText" lastClr="000000"/>
              </a:solidFill>
              <a:effectLst/>
              <a:latin typeface="+mn-lt"/>
              <a:ea typeface="+mn-ea"/>
              <a:cs typeface="+mn-cs"/>
            </a:rPr>
            <a:t>に</a:t>
          </a:r>
          <a:r>
            <a:rPr kumimoji="1" lang="ja-JP" altLang="ja-JP" sz="1200">
              <a:solidFill>
                <a:schemeClr val="dk1"/>
              </a:solidFill>
              <a:effectLst/>
              <a:latin typeface="+mn-lt"/>
              <a:ea typeface="+mn-ea"/>
              <a:cs typeface="+mn-cs"/>
            </a:rPr>
            <a:t>積極的に取り組んできたことに伴</a:t>
          </a:r>
          <a:r>
            <a:rPr kumimoji="1" lang="ja-JP" altLang="en-US" sz="1200">
              <a:solidFill>
                <a:sysClr val="windowText" lastClr="000000"/>
              </a:solidFill>
              <a:effectLst/>
              <a:latin typeface="+mn-lt"/>
              <a:ea typeface="+mn-ea"/>
              <a:cs typeface="+mn-cs"/>
            </a:rPr>
            <a:t>い</a:t>
          </a:r>
          <a:r>
            <a:rPr kumimoji="1" lang="ja-JP" altLang="ja-JP" sz="1200">
              <a:solidFill>
                <a:schemeClr val="dk1"/>
              </a:solidFill>
              <a:effectLst/>
              <a:latin typeface="+mn-lt"/>
              <a:ea typeface="+mn-ea"/>
              <a:cs typeface="+mn-cs"/>
            </a:rPr>
            <a:t>、地方債残高</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したことで、</a:t>
          </a:r>
          <a:r>
            <a:rPr kumimoji="1" lang="ja-JP" altLang="ja-JP" sz="1200">
              <a:solidFill>
                <a:schemeClr val="dk1"/>
              </a:solidFill>
              <a:effectLst/>
              <a:latin typeface="+mn-lt"/>
              <a:ea typeface="+mn-ea"/>
              <a:cs typeface="+mn-cs"/>
            </a:rPr>
            <a:t>公債費も増加傾向にある。貸出し利率の低下により若干低下する要因もあるが、近年借り入れた地方債の元金償還開始に伴い、平成３１年度をピークに増加する見込みである。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18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9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公債費以外について、</a:t>
          </a:r>
          <a:r>
            <a:rPr kumimoji="1" lang="ja-JP" altLang="en-US" sz="1200">
              <a:solidFill>
                <a:schemeClr val="dk1"/>
              </a:solidFill>
              <a:effectLst/>
              <a:latin typeface="+mn-lt"/>
              <a:ea typeface="+mn-ea"/>
              <a:cs typeface="+mn-cs"/>
            </a:rPr>
            <a:t>昨年度とほぼ変わらない水準で推移している。</a:t>
          </a:r>
          <a:r>
            <a:rPr kumimoji="1" lang="ja-JP" altLang="ja-JP" sz="1200">
              <a:solidFill>
                <a:schemeClr val="dk1"/>
              </a:solidFill>
              <a:effectLst/>
              <a:latin typeface="+mn-lt"/>
              <a:ea typeface="+mn-ea"/>
              <a:cs typeface="+mn-cs"/>
            </a:rPr>
            <a:t>今後も下水道使用料等の適正化を図り</a:t>
          </a:r>
          <a:r>
            <a:rPr kumimoji="1" lang="ja-JP" altLang="en-US" sz="1200">
              <a:solidFill>
                <a:schemeClr val="dk1"/>
              </a:solidFill>
              <a:effectLst/>
              <a:latin typeface="+mn-lt"/>
              <a:ea typeface="+mn-ea"/>
              <a:cs typeface="+mn-cs"/>
            </a:rPr>
            <a:t>ながら、</a:t>
          </a:r>
          <a:r>
            <a:rPr kumimoji="1" lang="ja-JP" altLang="ja-JP" sz="1200">
              <a:solidFill>
                <a:schemeClr val="dk1"/>
              </a:solidFill>
              <a:effectLst/>
              <a:latin typeface="+mn-lt"/>
              <a:ea typeface="+mn-ea"/>
              <a:cs typeface="+mn-cs"/>
            </a:rPr>
            <a:t>健全な財政運営に努める。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334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78</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33400"/>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73661</xdr:rowOff>
    </xdr:from>
    <xdr:to>
      <xdr:col>21</xdr:col>
      <xdr:colOff>361950</xdr:colOff>
      <xdr:row>78</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46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92727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72389</xdr:rowOff>
    </xdr:from>
    <xdr:to>
      <xdr:col>21</xdr:col>
      <xdr:colOff>412750</xdr:colOff>
      <xdr:row>79</xdr:row>
      <xdr:rowOff>2539</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158766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熊本県苓北町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2855</xdr:rowOff>
    </xdr:from>
    <xdr:to>
      <xdr:col>4</xdr:col>
      <xdr:colOff>1117600</xdr:colOff>
      <xdr:row>17</xdr:row>
      <xdr:rowOff>22850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65130"/>
          <a:ext cx="6477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170190</xdr:rowOff>
    </xdr:from>
    <xdr:to>
      <xdr:col>4</xdr:col>
      <xdr:colOff>469900</xdr:colOff>
      <xdr:row>17</xdr:row>
      <xdr:rowOff>2855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1015"/>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170190</xdr:rowOff>
    </xdr:from>
    <xdr:to>
      <xdr:col>3</xdr:col>
      <xdr:colOff>904875</xdr:colOff>
      <xdr:row>17</xdr:row>
      <xdr:rowOff>37800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1015"/>
          <a:ext cx="698500" cy="3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4280</xdr:rowOff>
    </xdr:from>
    <xdr:to>
      <xdr:col>3</xdr:col>
      <xdr:colOff>206375</xdr:colOff>
      <xdr:row>17</xdr:row>
      <xdr:rowOff>37800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66555"/>
          <a:ext cx="698500" cy="3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143500</xdr:rowOff>
    </xdr:from>
    <xdr:to>
      <xdr:col>5</xdr:col>
      <xdr:colOff>34925</xdr:colOff>
      <xdr:row>17</xdr:row>
      <xdr:rowOff>73650</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3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115577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123505</xdr:rowOff>
    </xdr:from>
    <xdr:to>
      <xdr:col>4</xdr:col>
      <xdr:colOff>520700</xdr:colOff>
      <xdr:row>17</xdr:row>
      <xdr:rowOff>53655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38432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119390</xdr:rowOff>
    </xdr:from>
    <xdr:to>
      <xdr:col>3</xdr:col>
      <xdr:colOff>955675</xdr:colOff>
      <xdr:row>17</xdr:row>
      <xdr:rowOff>49540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1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158450</xdr:rowOff>
    </xdr:from>
    <xdr:to>
      <xdr:col>3</xdr:col>
      <xdr:colOff>257175</xdr:colOff>
      <xdr:row>17</xdr:row>
      <xdr:rowOff>88600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4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73377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124930</xdr:rowOff>
    </xdr:from>
    <xdr:to>
      <xdr:col>2</xdr:col>
      <xdr:colOff>692150</xdr:colOff>
      <xdr:row>17</xdr:row>
      <xdr:rowOff>55080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1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39857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76708</xdr:rowOff>
    </xdr:from>
    <xdr:to>
      <xdr:col>4</xdr:col>
      <xdr:colOff>1117600</xdr:colOff>
      <xdr:row>35</xdr:row>
      <xdr:rowOff>120009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7058"/>
          <a:ext cx="647700" cy="4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120009</xdr:rowOff>
    </xdr:from>
    <xdr:to>
      <xdr:col>4</xdr:col>
      <xdr:colOff>469900</xdr:colOff>
      <xdr:row>35</xdr:row>
      <xdr:rowOff>148336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035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223298</xdr:rowOff>
    </xdr:from>
    <xdr:to>
      <xdr:col>3</xdr:col>
      <xdr:colOff>904875</xdr:colOff>
      <xdr:row>35</xdr:row>
      <xdr:rowOff>148336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90748"/>
          <a:ext cx="698500" cy="26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223298</xdr:rowOff>
    </xdr:from>
    <xdr:to>
      <xdr:col>3</xdr:col>
      <xdr:colOff>206375</xdr:colOff>
      <xdr:row>35</xdr:row>
      <xdr:rowOff>61030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90748"/>
          <a:ext cx="698500" cy="18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25908</xdr:rowOff>
    </xdr:from>
    <xdr:to>
      <xdr:col>5</xdr:col>
      <xdr:colOff>34925</xdr:colOff>
      <xdr:row>35</xdr:row>
      <xdr:rowOff>127508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66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213885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45,640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69209</xdr:rowOff>
    </xdr:from>
    <xdr:to>
      <xdr:col>4</xdr:col>
      <xdr:colOff>520700</xdr:colOff>
      <xdr:row>35</xdr:row>
      <xdr:rowOff>170809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66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180986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97536</xdr:rowOff>
    </xdr:from>
    <xdr:to>
      <xdr:col>3</xdr:col>
      <xdr:colOff>955675</xdr:colOff>
      <xdr:row>35</xdr:row>
      <xdr:rowOff>199136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67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209313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172498</xdr:rowOff>
    </xdr:from>
    <xdr:to>
      <xdr:col>3</xdr:col>
      <xdr:colOff>257175</xdr:colOff>
      <xdr:row>34</xdr:row>
      <xdr:rowOff>274098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4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284275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10230</xdr:rowOff>
    </xdr:from>
    <xdr:to>
      <xdr:col>2</xdr:col>
      <xdr:colOff>692150</xdr:colOff>
      <xdr:row>35</xdr:row>
      <xdr:rowOff>111830</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620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122007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99891</xdr:rowOff>
    </xdr:from>
    <xdr:to>
      <xdr:col>6</xdr:col>
      <xdr:colOff>511175</xdr:colOff>
      <xdr:row>36</xdr:row>
      <xdr:rowOff>127083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72091"/>
          <a:ext cx="8382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86099</xdr:rowOff>
    </xdr:from>
    <xdr:to>
      <xdr:col>5</xdr:col>
      <xdr:colOff>358775</xdr:colOff>
      <xdr:row>36</xdr:row>
      <xdr:rowOff>99891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5829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86099</xdr:rowOff>
    </xdr:from>
    <xdr:to>
      <xdr:col>4</xdr:col>
      <xdr:colOff>155575</xdr:colOff>
      <xdr:row>36</xdr:row>
      <xdr:rowOff>158369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8299"/>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158369</xdr:rowOff>
    </xdr:from>
    <xdr:to>
      <xdr:col>2</xdr:col>
      <xdr:colOff>638175</xdr:colOff>
      <xdr:row>36</xdr:row>
      <xdr:rowOff>159164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0569"/>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76283</xdr:rowOff>
    </xdr:from>
    <xdr:to>
      <xdr:col>6</xdr:col>
      <xdr:colOff>561975</xdr:colOff>
      <xdr:row>37</xdr:row>
      <xdr:rowOff>6433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54710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49091</xdr:rowOff>
    </xdr:from>
    <xdr:to>
      <xdr:col>5</xdr:col>
      <xdr:colOff>409575</xdr:colOff>
      <xdr:row>36</xdr:row>
      <xdr:rowOff>150691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141818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31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35299</xdr:rowOff>
    </xdr:from>
    <xdr:to>
      <xdr:col>4</xdr:col>
      <xdr:colOff>206375</xdr:colOff>
      <xdr:row>36</xdr:row>
      <xdr:rowOff>136899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2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128026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3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107569</xdr:rowOff>
    </xdr:from>
    <xdr:to>
      <xdr:col>3</xdr:col>
      <xdr:colOff>3175</xdr:colOff>
      <xdr:row>37</xdr:row>
      <xdr:rowOff>37719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28846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3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108364</xdr:rowOff>
    </xdr:from>
    <xdr:to>
      <xdr:col>1</xdr:col>
      <xdr:colOff>485775</xdr:colOff>
      <xdr:row>37</xdr:row>
      <xdr:rowOff>38514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29641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37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121412</xdr:rowOff>
    </xdr:from>
    <xdr:to>
      <xdr:col>6</xdr:col>
      <xdr:colOff>511175</xdr:colOff>
      <xdr:row>56</xdr:row>
      <xdr:rowOff>147687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2612"/>
          <a:ext cx="8382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147687</xdr:rowOff>
    </xdr:from>
    <xdr:to>
      <xdr:col>5</xdr:col>
      <xdr:colOff>358775</xdr:colOff>
      <xdr:row>57</xdr:row>
      <xdr:rowOff>10600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8887"/>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10600</xdr:rowOff>
    </xdr:from>
    <xdr:to>
      <xdr:col>4</xdr:col>
      <xdr:colOff>155575</xdr:colOff>
      <xdr:row>57</xdr:row>
      <xdr:rowOff>11450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325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11450</xdr:rowOff>
    </xdr:from>
    <xdr:to>
      <xdr:col>2</xdr:col>
      <xdr:colOff>638175</xdr:colOff>
      <xdr:row>57</xdr:row>
      <xdr:rowOff>24659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4100"/>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70612</xdr:rowOff>
    </xdr:from>
    <xdr:to>
      <xdr:col>6</xdr:col>
      <xdr:colOff>561975</xdr:colOff>
      <xdr:row>57</xdr:row>
      <xdr:rowOff>762</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156989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96887</xdr:rowOff>
    </xdr:from>
    <xdr:to>
      <xdr:col>5</xdr:col>
      <xdr:colOff>409575</xdr:colOff>
      <xdr:row>57</xdr:row>
      <xdr:rowOff>27037</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6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18164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131250</xdr:rowOff>
    </xdr:from>
    <xdr:to>
      <xdr:col>4</xdr:col>
      <xdr:colOff>206375</xdr:colOff>
      <xdr:row>57</xdr:row>
      <xdr:rowOff>61400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52527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132100</xdr:rowOff>
    </xdr:from>
    <xdr:to>
      <xdr:col>3</xdr:col>
      <xdr:colOff>3175</xdr:colOff>
      <xdr:row>57</xdr:row>
      <xdr:rowOff>62250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7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53377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145309</xdr:rowOff>
    </xdr:from>
    <xdr:to>
      <xdr:col>1</xdr:col>
      <xdr:colOff>485775</xdr:colOff>
      <xdr:row>57</xdr:row>
      <xdr:rowOff>75459</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74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66586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133006</xdr:rowOff>
    </xdr:from>
    <xdr:to>
      <xdr:col>6</xdr:col>
      <xdr:colOff>511175</xdr:colOff>
      <xdr:row>77</xdr:row>
      <xdr:rowOff>47149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63206"/>
          <a:ext cx="838200" cy="8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133006</xdr:rowOff>
    </xdr:from>
    <xdr:to>
      <xdr:col>5</xdr:col>
      <xdr:colOff>358775</xdr:colOff>
      <xdr:row>77</xdr:row>
      <xdr:rowOff>91301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63206"/>
          <a:ext cx="889000" cy="1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91301</xdr:rowOff>
    </xdr:from>
    <xdr:to>
      <xdr:col>4</xdr:col>
      <xdr:colOff>155575</xdr:colOff>
      <xdr:row>77</xdr:row>
      <xdr:rowOff>118506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92951"/>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112889</xdr:rowOff>
    </xdr:from>
    <xdr:to>
      <xdr:col>2</xdr:col>
      <xdr:colOff>638175</xdr:colOff>
      <xdr:row>77</xdr:row>
      <xdr:rowOff>118506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1453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167799</xdr:rowOff>
    </xdr:from>
    <xdr:to>
      <xdr:col>6</xdr:col>
      <xdr:colOff>561975</xdr:colOff>
      <xdr:row>77</xdr:row>
      <xdr:rowOff>97949</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19226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82206</xdr:rowOff>
    </xdr:from>
    <xdr:to>
      <xdr:col>5</xdr:col>
      <xdr:colOff>409575</xdr:colOff>
      <xdr:row>77</xdr:row>
      <xdr:rowOff>12356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28882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40501</xdr:rowOff>
    </xdr:from>
    <xdr:to>
      <xdr:col>4</xdr:col>
      <xdr:colOff>206375</xdr:colOff>
      <xdr:row>77</xdr:row>
      <xdr:rowOff>142101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158628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67706</xdr:rowOff>
    </xdr:from>
    <xdr:to>
      <xdr:col>3</xdr:col>
      <xdr:colOff>3175</xdr:colOff>
      <xdr:row>77</xdr:row>
      <xdr:rowOff>169306</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14383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0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62089</xdr:rowOff>
    </xdr:from>
    <xdr:to>
      <xdr:col>1</xdr:col>
      <xdr:colOff>485775</xdr:colOff>
      <xdr:row>77</xdr:row>
      <xdr:rowOff>163689</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8766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42583</xdr:rowOff>
    </xdr:from>
    <xdr:to>
      <xdr:col>6</xdr:col>
      <xdr:colOff>511175</xdr:colOff>
      <xdr:row>91</xdr:row>
      <xdr:rowOff>64585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644533"/>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64585</xdr:rowOff>
    </xdr:from>
    <xdr:to>
      <xdr:col>5</xdr:col>
      <xdr:colOff>358775</xdr:colOff>
      <xdr:row>91</xdr:row>
      <xdr:rowOff>121335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66653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121335</xdr:rowOff>
    </xdr:from>
    <xdr:to>
      <xdr:col>4</xdr:col>
      <xdr:colOff>155575</xdr:colOff>
      <xdr:row>92</xdr:row>
      <xdr:rowOff>149282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723285"/>
          <a:ext cx="889000" cy="1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101733</xdr:rowOff>
    </xdr:from>
    <xdr:to>
      <xdr:col>2</xdr:col>
      <xdr:colOff>638175</xdr:colOff>
      <xdr:row>92</xdr:row>
      <xdr:rowOff>149282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587513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163233</xdr:rowOff>
    </xdr:from>
    <xdr:to>
      <xdr:col>6</xdr:col>
      <xdr:colOff>561975</xdr:colOff>
      <xdr:row>91</xdr:row>
      <xdr:rowOff>93383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55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78160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50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112,098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13785</xdr:rowOff>
    </xdr:from>
    <xdr:to>
      <xdr:col>5</xdr:col>
      <xdr:colOff>409575</xdr:colOff>
      <xdr:row>91</xdr:row>
      <xdr:rowOff>115385</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5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131912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4" y="153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70535</xdr:rowOff>
    </xdr:from>
    <xdr:to>
      <xdr:col>4</xdr:col>
      <xdr:colOff>206375</xdr:colOff>
      <xdr:row>92</xdr:row>
      <xdr:rowOff>685</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56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17212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4" y="1544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98482</xdr:rowOff>
    </xdr:from>
    <xdr:to>
      <xdr:col>3</xdr:col>
      <xdr:colOff>3175</xdr:colOff>
      <xdr:row>93</xdr:row>
      <xdr:rowOff>28632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58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45159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6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50933</xdr:rowOff>
    </xdr:from>
    <xdr:to>
      <xdr:col>1</xdr:col>
      <xdr:colOff>485775</xdr:colOff>
      <xdr:row>92</xdr:row>
      <xdr:rowOff>152533</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5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169060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5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117202</xdr:rowOff>
    </xdr:from>
    <xdr:to>
      <xdr:col>15</xdr:col>
      <xdr:colOff>180975</xdr:colOff>
      <xdr:row>37</xdr:row>
      <xdr:rowOff>122578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60852"/>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122578</xdr:rowOff>
    </xdr:from>
    <xdr:to>
      <xdr:col>14</xdr:col>
      <xdr:colOff>28575</xdr:colOff>
      <xdr:row>37</xdr:row>
      <xdr:rowOff>133253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66228"/>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70922</xdr:rowOff>
    </xdr:from>
    <xdr:to>
      <xdr:col>12</xdr:col>
      <xdr:colOff>511175</xdr:colOff>
      <xdr:row>37</xdr:row>
      <xdr:rowOff>133253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14572"/>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70922</xdr:rowOff>
    </xdr:from>
    <xdr:to>
      <xdr:col>11</xdr:col>
      <xdr:colOff>307975</xdr:colOff>
      <xdr:row>37</xdr:row>
      <xdr:rowOff>130198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4572"/>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66402</xdr:rowOff>
    </xdr:from>
    <xdr:to>
      <xdr:col>15</xdr:col>
      <xdr:colOff>231775</xdr:colOff>
      <xdr:row>37</xdr:row>
      <xdr:rowOff>168002</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44829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71778</xdr:rowOff>
    </xdr:from>
    <xdr:to>
      <xdr:col>14</xdr:col>
      <xdr:colOff>79375</xdr:colOff>
      <xdr:row>38</xdr:row>
      <xdr:rowOff>1928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4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164505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82453</xdr:rowOff>
    </xdr:from>
    <xdr:to>
      <xdr:col>12</xdr:col>
      <xdr:colOff>561975</xdr:colOff>
      <xdr:row>38</xdr:row>
      <xdr:rowOff>12604</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426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3730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20122</xdr:rowOff>
    </xdr:from>
    <xdr:to>
      <xdr:col>11</xdr:col>
      <xdr:colOff>358775</xdr:colOff>
      <xdr:row>37</xdr:row>
      <xdr:rowOff>121722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112849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79398</xdr:rowOff>
    </xdr:from>
    <xdr:to>
      <xdr:col>10</xdr:col>
      <xdr:colOff>155575</xdr:colOff>
      <xdr:row>38</xdr:row>
      <xdr:rowOff>9548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145872</xdr:rowOff>
    </xdr:from>
    <xdr:to>
      <xdr:col>15</xdr:col>
      <xdr:colOff>180975</xdr:colOff>
      <xdr:row>58</xdr:row>
      <xdr:rowOff>25763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18522"/>
          <a:ext cx="838200" cy="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109596</xdr:rowOff>
    </xdr:from>
    <xdr:to>
      <xdr:col>14</xdr:col>
      <xdr:colOff>28575</xdr:colOff>
      <xdr:row>57</xdr:row>
      <xdr:rowOff>145872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39346"/>
          <a:ext cx="889000" cy="3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58544</xdr:rowOff>
    </xdr:from>
    <xdr:to>
      <xdr:col>12</xdr:col>
      <xdr:colOff>511175</xdr:colOff>
      <xdr:row>55</xdr:row>
      <xdr:rowOff>109596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16844"/>
          <a:ext cx="889000" cy="2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58544</xdr:rowOff>
    </xdr:from>
    <xdr:to>
      <xdr:col>11</xdr:col>
      <xdr:colOff>307975</xdr:colOff>
      <xdr:row>58</xdr:row>
      <xdr:rowOff>9088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16844"/>
          <a:ext cx="889000" cy="6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146413</xdr:rowOff>
    </xdr:from>
    <xdr:to>
      <xdr:col>15</xdr:col>
      <xdr:colOff>231775</xdr:colOff>
      <xdr:row>58</xdr:row>
      <xdr:rowOff>76563</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9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124840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95072</xdr:rowOff>
    </xdr:from>
    <xdr:to>
      <xdr:col>14</xdr:col>
      <xdr:colOff>79375</xdr:colOff>
      <xdr:row>58</xdr:row>
      <xdr:rowOff>25222</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58796</xdr:rowOff>
    </xdr:from>
    <xdr:to>
      <xdr:col>12</xdr:col>
      <xdr:colOff>561975</xdr:colOff>
      <xdr:row>55</xdr:row>
      <xdr:rowOff>160396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94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5473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2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206,718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7744</xdr:rowOff>
    </xdr:from>
    <xdr:to>
      <xdr:col>11</xdr:col>
      <xdr:colOff>358775</xdr:colOff>
      <xdr:row>54</xdr:row>
      <xdr:rowOff>109344</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2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125871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904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129738</xdr:rowOff>
    </xdr:from>
    <xdr:to>
      <xdr:col>10</xdr:col>
      <xdr:colOff>155575</xdr:colOff>
      <xdr:row>58</xdr:row>
      <xdr:rowOff>59888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99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51015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6362</xdr:rowOff>
    </xdr:from>
    <xdr:to>
      <xdr:col>15</xdr:col>
      <xdr:colOff>180975</xdr:colOff>
      <xdr:row>77</xdr:row>
      <xdr:rowOff>165120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08012"/>
          <a:ext cx="838200" cy="1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138754</xdr:rowOff>
    </xdr:from>
    <xdr:to>
      <xdr:col>14</xdr:col>
      <xdr:colOff>28575</xdr:colOff>
      <xdr:row>77</xdr:row>
      <xdr:rowOff>6362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26054"/>
          <a:ext cx="889000" cy="3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114320</xdr:rowOff>
    </xdr:from>
    <xdr:to>
      <xdr:col>15</xdr:col>
      <xdr:colOff>231775</xdr:colOff>
      <xdr:row>78</xdr:row>
      <xdr:rowOff>44470</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92747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127012</xdr:rowOff>
    </xdr:from>
    <xdr:to>
      <xdr:col>14</xdr:col>
      <xdr:colOff>79375</xdr:colOff>
      <xdr:row>77</xdr:row>
      <xdr:rowOff>57162</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1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73689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3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87954</xdr:rowOff>
    </xdr:from>
    <xdr:to>
      <xdr:col>12</xdr:col>
      <xdr:colOff>561975</xdr:colOff>
      <xdr:row>75</xdr:row>
      <xdr:rowOff>18104</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2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34631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4" y="125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144239</xdr:rowOff>
    </xdr:from>
    <xdr:to>
      <xdr:col>15</xdr:col>
      <xdr:colOff>180975</xdr:colOff>
      <xdr:row>98</xdr:row>
      <xdr:rowOff>58066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74889"/>
          <a:ext cx="838200" cy="8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136665</xdr:rowOff>
    </xdr:from>
    <xdr:to>
      <xdr:col>14</xdr:col>
      <xdr:colOff>28575</xdr:colOff>
      <xdr:row>98</xdr:row>
      <xdr:rowOff>58066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767315"/>
          <a:ext cx="889000" cy="9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93439</xdr:rowOff>
    </xdr:from>
    <xdr:to>
      <xdr:col>15</xdr:col>
      <xdr:colOff>231775</xdr:colOff>
      <xdr:row>98</xdr:row>
      <xdr:rowOff>23589</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7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71866</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7266</xdr:rowOff>
    </xdr:from>
    <xdr:to>
      <xdr:col>14</xdr:col>
      <xdr:colOff>79375</xdr:colOff>
      <xdr:row>98</xdr:row>
      <xdr:rowOff>108866</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8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99993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9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85865</xdr:rowOff>
    </xdr:from>
    <xdr:to>
      <xdr:col>12</xdr:col>
      <xdr:colOff>561975</xdr:colOff>
      <xdr:row>98</xdr:row>
      <xdr:rowOff>16015</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7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7142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37211</xdr:rowOff>
    </xdr:from>
    <xdr:to>
      <xdr:col>23</xdr:col>
      <xdr:colOff>517525</xdr:colOff>
      <xdr:row>35</xdr:row>
      <xdr:rowOff>134112</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5481300" y="5866511"/>
          <a:ext cx="8382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134112</xdr:rowOff>
    </xdr:from>
    <xdr:to>
      <xdr:col>22</xdr:col>
      <xdr:colOff>365125</xdr:colOff>
      <xdr:row>38</xdr:row>
      <xdr:rowOff>1054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6134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135259</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46427"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1054</xdr:rowOff>
    </xdr:from>
    <xdr:to>
      <xdr:col>21</xdr:col>
      <xdr:colOff>161925</xdr:colOff>
      <xdr:row>39</xdr:row>
      <xdr:rowOff>17272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516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2527</xdr:rowOff>
    </xdr:from>
    <xdr:to>
      <xdr:col>19</xdr:col>
      <xdr:colOff>644525</xdr:colOff>
      <xdr:row>39</xdr:row>
      <xdr:rowOff>17272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68907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157861</xdr:rowOff>
    </xdr:from>
    <xdr:to>
      <xdr:col>23</xdr:col>
      <xdr:colOff>568325</xdr:colOff>
      <xdr:row>34</xdr:row>
      <xdr:rowOff>88011</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9288</xdr:rowOff>
    </xdr:from>
    <xdr:ext cx="534377"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83312</xdr:rowOff>
    </xdr:from>
    <xdr:to>
      <xdr:col>22</xdr:col>
      <xdr:colOff>415925</xdr:colOff>
      <xdr:row>36</xdr:row>
      <xdr:rowOff>13462</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29989</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58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121704</xdr:rowOff>
    </xdr:from>
    <xdr:to>
      <xdr:col>21</xdr:col>
      <xdr:colOff>212725</xdr:colOff>
      <xdr:row>38</xdr:row>
      <xdr:rowOff>51854</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4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68381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137922</xdr:rowOff>
    </xdr:from>
    <xdr:to>
      <xdr:col>20</xdr:col>
      <xdr:colOff>9525</xdr:colOff>
      <xdr:row>39</xdr:row>
      <xdr:rowOff>68072</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59199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7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123177</xdr:rowOff>
    </xdr:from>
    <xdr:to>
      <xdr:col>18</xdr:col>
      <xdr:colOff>492125</xdr:colOff>
      <xdr:row>39</xdr:row>
      <xdr:rowOff>53327</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44454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73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31355</xdr:rowOff>
    </xdr:from>
    <xdr:to>
      <xdr:col>23</xdr:col>
      <xdr:colOff>517525</xdr:colOff>
      <xdr:row>75</xdr:row>
      <xdr:rowOff>61347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5481300" y="12890105"/>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61347</xdr:rowOff>
    </xdr:from>
    <xdr:to>
      <xdr:col>22</xdr:col>
      <xdr:colOff>365125</xdr:colOff>
      <xdr:row>75</xdr:row>
      <xdr:rowOff>92569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4592300" y="12920097"/>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92569</xdr:rowOff>
    </xdr:from>
    <xdr:to>
      <xdr:col>21</xdr:col>
      <xdr:colOff>161925</xdr:colOff>
      <xdr:row>75</xdr:row>
      <xdr:rowOff>103576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3703300" y="12951319"/>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103576</xdr:rowOff>
    </xdr:from>
    <xdr:to>
      <xdr:col>19</xdr:col>
      <xdr:colOff>644525</xdr:colOff>
      <xdr:row>75</xdr:row>
      <xdr:rowOff>119486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2814300" y="12962326"/>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152005</xdr:rowOff>
    </xdr:from>
    <xdr:to>
      <xdr:col>23</xdr:col>
      <xdr:colOff>568325</xdr:colOff>
      <xdr:row>75</xdr:row>
      <xdr:rowOff>82155</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28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3432</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6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10547</xdr:rowOff>
    </xdr:from>
    <xdr:to>
      <xdr:col>22</xdr:col>
      <xdr:colOff>415925</xdr:colOff>
      <xdr:row>75</xdr:row>
      <xdr:rowOff>112147</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28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128674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6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83,710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41769</xdr:rowOff>
    </xdr:from>
    <xdr:to>
      <xdr:col>21</xdr:col>
      <xdr:colOff>212725</xdr:colOff>
      <xdr:row>75</xdr:row>
      <xdr:rowOff>143369</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29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159896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6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52776</xdr:rowOff>
    </xdr:from>
    <xdr:to>
      <xdr:col>20</xdr:col>
      <xdr:colOff>9525</xdr:colOff>
      <xdr:row>75</xdr:row>
      <xdr:rowOff>154375</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29115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170903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6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68686</xdr:rowOff>
    </xdr:from>
    <xdr:to>
      <xdr:col>18</xdr:col>
      <xdr:colOff>492125</xdr:colOff>
      <xdr:row>75</xdr:row>
      <xdr:rowOff>170286</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29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161413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0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138623</xdr:rowOff>
    </xdr:from>
    <xdr:to>
      <xdr:col>23</xdr:col>
      <xdr:colOff>517525</xdr:colOff>
      <xdr:row>98</xdr:row>
      <xdr:rowOff>139005</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694072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139005</xdr:rowOff>
    </xdr:from>
    <xdr:to>
      <xdr:col>22</xdr:col>
      <xdr:colOff>365125</xdr:colOff>
      <xdr:row>98</xdr:row>
      <xdr:rowOff>139024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94110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54169</xdr:rowOff>
    </xdr:from>
    <xdr:to>
      <xdr:col>21</xdr:col>
      <xdr:colOff>161925</xdr:colOff>
      <xdr:row>98</xdr:row>
      <xdr:rowOff>139024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856269"/>
          <a:ext cx="889000" cy="8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54169</xdr:rowOff>
    </xdr:from>
    <xdr:to>
      <xdr:col>19</xdr:col>
      <xdr:colOff>644525</xdr:colOff>
      <xdr:row>98</xdr:row>
      <xdr:rowOff>133355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856269"/>
          <a:ext cx="889000" cy="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87823</xdr:rowOff>
    </xdr:from>
    <xdr:to>
      <xdr:col>23</xdr:col>
      <xdr:colOff>568325</xdr:colOff>
      <xdr:row>99</xdr:row>
      <xdr:rowOff>17973</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8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2750</xdr:rowOff>
    </xdr:from>
    <xdr:ext cx="378565"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80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88205</xdr:rowOff>
    </xdr:from>
    <xdr:to>
      <xdr:col>22</xdr:col>
      <xdr:colOff>415925</xdr:colOff>
      <xdr:row>99</xdr:row>
      <xdr:rowOff>18355</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8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9482</xdr:rowOff>
    </xdr:from>
    <xdr:ext cx="378565"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2017" y="1698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88224</xdr:rowOff>
    </xdr:from>
    <xdr:to>
      <xdr:col>21</xdr:col>
      <xdr:colOff>212725</xdr:colOff>
      <xdr:row>99</xdr:row>
      <xdr:rowOff>18374</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8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9501</xdr:rowOff>
    </xdr:from>
    <xdr:ext cx="378565"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3017" y="1698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3369</xdr:rowOff>
    </xdr:from>
    <xdr:to>
      <xdr:col>20</xdr:col>
      <xdr:colOff>9525</xdr:colOff>
      <xdr:row>98</xdr:row>
      <xdr:rowOff>104969</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8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96096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82555</xdr:rowOff>
    </xdr:from>
    <xdr:to>
      <xdr:col>18</xdr:col>
      <xdr:colOff>492125</xdr:colOff>
      <xdr:row>99</xdr:row>
      <xdr:rowOff>12705</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7" y="169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169672</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6513322"/>
          <a:ext cx="889000" cy="2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118872</xdr:rowOff>
    </xdr:from>
    <xdr:to>
      <xdr:col>27</xdr:col>
      <xdr:colOff>161925</xdr:colOff>
      <xdr:row>38</xdr:row>
      <xdr:rowOff>49022</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4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65549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7" y="623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154863</xdr:rowOff>
    </xdr:from>
    <xdr:to>
      <xdr:col>32</xdr:col>
      <xdr:colOff>187325</xdr:colOff>
      <xdr:row>59</xdr:row>
      <xdr:rowOff>406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098963"/>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143814</xdr:rowOff>
    </xdr:from>
    <xdr:to>
      <xdr:col>31</xdr:col>
      <xdr:colOff>34925</xdr:colOff>
      <xdr:row>58</xdr:row>
      <xdr:rowOff>154863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1008791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143814</xdr:rowOff>
    </xdr:from>
    <xdr:to>
      <xdr:col>29</xdr:col>
      <xdr:colOff>517525</xdr:colOff>
      <xdr:row>58</xdr:row>
      <xdr:rowOff>143814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087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115164</xdr:rowOff>
    </xdr:from>
    <xdr:to>
      <xdr:col>28</xdr:col>
      <xdr:colOff>314325</xdr:colOff>
      <xdr:row>58</xdr:row>
      <xdr:rowOff>143814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059264"/>
          <a:ext cx="889000" cy="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121056</xdr:rowOff>
    </xdr:from>
    <xdr:to>
      <xdr:col>32</xdr:col>
      <xdr:colOff>238125</xdr:colOff>
      <xdr:row>59</xdr:row>
      <xdr:rowOff>51206</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0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35983</xdr:rowOff>
    </xdr:from>
    <xdr:ext cx="378565"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98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104063</xdr:rowOff>
    </xdr:from>
    <xdr:to>
      <xdr:col>31</xdr:col>
      <xdr:colOff>85725</xdr:colOff>
      <xdr:row>59</xdr:row>
      <xdr:rowOff>34213</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0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25340</xdr:rowOff>
    </xdr:from>
    <xdr:ext cx="378565"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4017" y="1014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93014</xdr:rowOff>
    </xdr:from>
    <xdr:to>
      <xdr:col>29</xdr:col>
      <xdr:colOff>568325</xdr:colOff>
      <xdr:row>59</xdr:row>
      <xdr:rowOff>23164</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14291</xdr:rowOff>
    </xdr:from>
    <xdr:ext cx="378565"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5017" y="1012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93014</xdr:rowOff>
    </xdr:from>
    <xdr:to>
      <xdr:col>28</xdr:col>
      <xdr:colOff>365125</xdr:colOff>
      <xdr:row>59</xdr:row>
      <xdr:rowOff>23164</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14291</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6017" y="1012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64364</xdr:rowOff>
    </xdr:from>
    <xdr:to>
      <xdr:col>27</xdr:col>
      <xdr:colOff>161925</xdr:colOff>
      <xdr:row>58</xdr:row>
      <xdr:rowOff>165964</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157091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10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111544</xdr:rowOff>
    </xdr:from>
    <xdr:to>
      <xdr:col>32</xdr:col>
      <xdr:colOff>187325</xdr:colOff>
      <xdr:row>74</xdr:row>
      <xdr:rowOff>9474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2627394"/>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111544</xdr:rowOff>
    </xdr:from>
    <xdr:to>
      <xdr:col>31</xdr:col>
      <xdr:colOff>34925</xdr:colOff>
      <xdr:row>74</xdr:row>
      <xdr:rowOff>22885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0434300" y="12627394"/>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32017</xdr:rowOff>
    </xdr:from>
    <xdr:to>
      <xdr:col>29</xdr:col>
      <xdr:colOff>517525</xdr:colOff>
      <xdr:row>74</xdr:row>
      <xdr:rowOff>22885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2376417"/>
          <a:ext cx="889000" cy="3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32017</xdr:rowOff>
    </xdr:from>
    <xdr:to>
      <xdr:col>28</xdr:col>
      <xdr:colOff>314325</xdr:colOff>
      <xdr:row>74</xdr:row>
      <xdr:rowOff>26365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2376417"/>
          <a:ext cx="889000" cy="3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130124</xdr:rowOff>
    </xdr:from>
    <xdr:to>
      <xdr:col>32</xdr:col>
      <xdr:colOff>238125</xdr:colOff>
      <xdr:row>74</xdr:row>
      <xdr:rowOff>60274</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26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153001</xdr:rowOff>
    </xdr:from>
    <xdr:ext cx="599010"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4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100,254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60744</xdr:rowOff>
    </xdr:from>
    <xdr:to>
      <xdr:col>31</xdr:col>
      <xdr:colOff>85725</xdr:colOff>
      <xdr:row>73</xdr:row>
      <xdr:rowOff>162344</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7421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4" y="1235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143535</xdr:rowOff>
    </xdr:from>
    <xdr:to>
      <xdr:col>29</xdr:col>
      <xdr:colOff>568325</xdr:colOff>
      <xdr:row>74</xdr:row>
      <xdr:rowOff>73685</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26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90212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4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152667</xdr:rowOff>
    </xdr:from>
    <xdr:to>
      <xdr:col>28</xdr:col>
      <xdr:colOff>365125</xdr:colOff>
      <xdr:row>72</xdr:row>
      <xdr:rowOff>82817</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23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99344</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4" y="121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147015</xdr:rowOff>
    </xdr:from>
    <xdr:to>
      <xdr:col>27</xdr:col>
      <xdr:colOff>161925</xdr:colOff>
      <xdr:row>74</xdr:row>
      <xdr:rowOff>77165</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2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93692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4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本町の性質別歳出の特徴</a:t>
          </a:r>
          <a:r>
            <a:rPr kumimoji="1" lang="ja-JP" altLang="en-US" sz="110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、扶助費が特段高い水準を推移していることである。</a:t>
          </a:r>
          <a:r>
            <a:rPr kumimoji="1" lang="ja-JP" altLang="en-US" sz="1100">
              <a:solidFill>
                <a:sysClr val="windowText" lastClr="000000"/>
              </a:solidFill>
              <a:effectLst/>
              <a:latin typeface="+mn-lt"/>
              <a:ea typeface="+mn-ea"/>
              <a:cs typeface="+mn-cs"/>
            </a:rPr>
            <a:t>この主な</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町の重要施策として小子化・子育て対策（医療費の無償化・保育料軽減）にいち早くから取り組んできたこと</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また、町内に医療施設が数多く存することから、町民の利便性が高いため、医療費、給付費、保護措置費等が高い水準にある</a:t>
          </a:r>
          <a:r>
            <a:rPr kumimoji="1" lang="ja-JP" altLang="en-US" sz="1100">
              <a:solidFill>
                <a:sysClr val="windowText" lastClr="000000"/>
              </a:solidFill>
              <a:effectLst/>
              <a:latin typeface="+mn-lt"/>
              <a:ea typeface="+mn-ea"/>
              <a:cs typeface="+mn-cs"/>
            </a:rPr>
            <a:t>ことが挙げられる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災害復旧事業については、</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町河川が氾濫し、床上浸水を起こす豪雨災害が発生し</a:t>
          </a:r>
          <a:r>
            <a:rPr kumimoji="1" lang="ja-JP" altLang="en-US" sz="1100">
              <a:solidFill>
                <a:schemeClr val="dk1"/>
              </a:solidFill>
              <a:effectLst/>
              <a:latin typeface="+mn-lt"/>
              <a:ea typeface="+mn-ea"/>
              <a:cs typeface="+mn-cs"/>
            </a:rPr>
            <a:t>、その繰越事業を実施し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ものが原因</a:t>
          </a:r>
          <a:r>
            <a:rPr kumimoji="1" lang="ja-JP" altLang="en-US" sz="1100">
              <a:solidFill>
                <a:sysClr val="windowText" lastClr="000000"/>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熊本県苓北町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7,508
67.58
5,564,514
5,381,047
128,627
3,390,409
7,912,272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90297</xdr:rowOff>
    </xdr:from>
    <xdr:to>
      <xdr:col>6</xdr:col>
      <xdr:colOff>511175</xdr:colOff>
      <xdr:row>36</xdr:row>
      <xdr:rowOff>35560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1047"/>
          <a:ext cx="8382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90297</xdr:rowOff>
    </xdr:from>
    <xdr:to>
      <xdr:col>5</xdr:col>
      <xdr:colOff>358775</xdr:colOff>
      <xdr:row>35</xdr:row>
      <xdr:rowOff>167767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10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167767</xdr:rowOff>
    </xdr:from>
    <xdr:to>
      <xdr:col>4</xdr:col>
      <xdr:colOff>155575</xdr:colOff>
      <xdr:row>37</xdr:row>
      <xdr:rowOff>2032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85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125730</xdr:rowOff>
    </xdr:from>
    <xdr:to>
      <xdr:col>2</xdr:col>
      <xdr:colOff>638175</xdr:colOff>
      <xdr:row>37</xdr:row>
      <xdr:rowOff>2032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793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156210</xdr:rowOff>
    </xdr:from>
    <xdr:to>
      <xdr:col>6</xdr:col>
      <xdr:colOff>561975</xdr:colOff>
      <xdr:row>36</xdr:row>
      <xdr:rowOff>86360</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7637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39497</xdr:rowOff>
    </xdr:from>
    <xdr:to>
      <xdr:col>5</xdr:col>
      <xdr:colOff>409575</xdr:colOff>
      <xdr:row>35</xdr:row>
      <xdr:rowOff>141097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157624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116967</xdr:rowOff>
    </xdr:from>
    <xdr:to>
      <xdr:col>4</xdr:col>
      <xdr:colOff>206375</xdr:colOff>
      <xdr:row>36</xdr:row>
      <xdr:rowOff>47117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63644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122682</xdr:rowOff>
    </xdr:from>
    <xdr:to>
      <xdr:col>3</xdr:col>
      <xdr:colOff>3175</xdr:colOff>
      <xdr:row>37</xdr:row>
      <xdr:rowOff>52832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43959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74930</xdr:rowOff>
    </xdr:from>
    <xdr:to>
      <xdr:col>1</xdr:col>
      <xdr:colOff>485775</xdr:colOff>
      <xdr:row>37</xdr:row>
      <xdr:rowOff>5080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167657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119967</xdr:rowOff>
    </xdr:from>
    <xdr:to>
      <xdr:col>6</xdr:col>
      <xdr:colOff>511175</xdr:colOff>
      <xdr:row>58</xdr:row>
      <xdr:rowOff>128389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4067"/>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117320</xdr:rowOff>
    </xdr:from>
    <xdr:to>
      <xdr:col>5</xdr:col>
      <xdr:colOff>358775</xdr:colOff>
      <xdr:row>58</xdr:row>
      <xdr:rowOff>128389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1420"/>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60444</xdr:rowOff>
    </xdr:from>
    <xdr:to>
      <xdr:col>4</xdr:col>
      <xdr:colOff>155575</xdr:colOff>
      <xdr:row>58</xdr:row>
      <xdr:rowOff>117320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4544"/>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60444</xdr:rowOff>
    </xdr:from>
    <xdr:to>
      <xdr:col>2</xdr:col>
      <xdr:colOff>638175</xdr:colOff>
      <xdr:row>58</xdr:row>
      <xdr:rowOff>106263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4544"/>
          <a:ext cx="889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69167</xdr:rowOff>
    </xdr:from>
    <xdr:to>
      <xdr:col>6</xdr:col>
      <xdr:colOff>561975</xdr:colOff>
      <xdr:row>58</xdr:row>
      <xdr:rowOff>170767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155544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77589</xdr:rowOff>
    </xdr:from>
    <xdr:to>
      <xdr:col>5</xdr:col>
      <xdr:colOff>409575</xdr:colOff>
      <xdr:row>59</xdr:row>
      <xdr:rowOff>7739</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170316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66520</xdr:rowOff>
    </xdr:from>
    <xdr:to>
      <xdr:col>4</xdr:col>
      <xdr:colOff>206375</xdr:colOff>
      <xdr:row>58</xdr:row>
      <xdr:rowOff>168120</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159247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9644</xdr:rowOff>
    </xdr:from>
    <xdr:to>
      <xdr:col>3</xdr:col>
      <xdr:colOff>3175</xdr:colOff>
      <xdr:row>58</xdr:row>
      <xdr:rowOff>111244</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9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127771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7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55463</xdr:rowOff>
    </xdr:from>
    <xdr:to>
      <xdr:col>1</xdr:col>
      <xdr:colOff>485775</xdr:colOff>
      <xdr:row>58</xdr:row>
      <xdr:rowOff>157063</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148190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1009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167927</xdr:rowOff>
    </xdr:from>
    <xdr:to>
      <xdr:col>6</xdr:col>
      <xdr:colOff>511175</xdr:colOff>
      <xdr:row>73</xdr:row>
      <xdr:rowOff>111060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12327"/>
          <a:ext cx="838200" cy="1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111060</xdr:rowOff>
    </xdr:from>
    <xdr:to>
      <xdr:col>5</xdr:col>
      <xdr:colOff>358775</xdr:colOff>
      <xdr:row>74</xdr:row>
      <xdr:rowOff>17584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26910"/>
          <a:ext cx="889000" cy="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17584</xdr:rowOff>
    </xdr:from>
    <xdr:to>
      <xdr:col>4</xdr:col>
      <xdr:colOff>155575</xdr:colOff>
      <xdr:row>75</xdr:row>
      <xdr:rowOff>16550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04884"/>
          <a:ext cx="889000" cy="1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139057</xdr:rowOff>
    </xdr:from>
    <xdr:to>
      <xdr:col>2</xdr:col>
      <xdr:colOff>638175</xdr:colOff>
      <xdr:row>75</xdr:row>
      <xdr:rowOff>16550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26357"/>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117127</xdr:rowOff>
    </xdr:from>
    <xdr:to>
      <xdr:col>6</xdr:col>
      <xdr:colOff>561975</xdr:colOff>
      <xdr:row>73</xdr:row>
      <xdr:rowOff>47277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24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140004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1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193,907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60260</xdr:rowOff>
    </xdr:from>
    <xdr:to>
      <xdr:col>5</xdr:col>
      <xdr:colOff>409575</xdr:colOff>
      <xdr:row>73</xdr:row>
      <xdr:rowOff>161860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2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6937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23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183,381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138234</xdr:rowOff>
    </xdr:from>
    <xdr:to>
      <xdr:col>4</xdr:col>
      <xdr:colOff>206375</xdr:colOff>
      <xdr:row>74</xdr:row>
      <xdr:rowOff>68384</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2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84911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242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137200</xdr:rowOff>
    </xdr:from>
    <xdr:to>
      <xdr:col>3</xdr:col>
      <xdr:colOff>3175</xdr:colOff>
      <xdr:row>75</xdr:row>
      <xdr:rowOff>67350</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2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83877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25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88257</xdr:rowOff>
    </xdr:from>
    <xdr:to>
      <xdr:col>1</xdr:col>
      <xdr:colOff>485775</xdr:colOff>
      <xdr:row>75</xdr:row>
      <xdr:rowOff>18407</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2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34934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25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101346</xdr:rowOff>
    </xdr:from>
    <xdr:to>
      <xdr:col>6</xdr:col>
      <xdr:colOff>511175</xdr:colOff>
      <xdr:row>97</xdr:row>
      <xdr:rowOff>110083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31996"/>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97410</xdr:rowOff>
    </xdr:from>
    <xdr:to>
      <xdr:col>5</xdr:col>
      <xdr:colOff>358775</xdr:colOff>
      <xdr:row>97</xdr:row>
      <xdr:rowOff>101346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280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126290</xdr:rowOff>
    </xdr:from>
    <xdr:to>
      <xdr:col>4</xdr:col>
      <xdr:colOff>155575</xdr:colOff>
      <xdr:row>97</xdr:row>
      <xdr:rowOff>97410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85490"/>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126290</xdr:rowOff>
    </xdr:from>
    <xdr:to>
      <xdr:col>2</xdr:col>
      <xdr:colOff>638175</xdr:colOff>
      <xdr:row>97</xdr:row>
      <xdr:rowOff>85458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5490"/>
          <a:ext cx="889000" cy="13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59283</xdr:rowOff>
    </xdr:from>
    <xdr:to>
      <xdr:col>6</xdr:col>
      <xdr:colOff>561975</xdr:colOff>
      <xdr:row>97</xdr:row>
      <xdr:rowOff>160883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6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145660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50546</xdr:rowOff>
    </xdr:from>
    <xdr:to>
      <xdr:col>5</xdr:col>
      <xdr:colOff>409575</xdr:colOff>
      <xdr:row>97</xdr:row>
      <xdr:rowOff>152146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6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143273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46610</xdr:rowOff>
    </xdr:from>
    <xdr:to>
      <xdr:col>4</xdr:col>
      <xdr:colOff>206375</xdr:colOff>
      <xdr:row>97</xdr:row>
      <xdr:rowOff>148210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139337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75490</xdr:rowOff>
    </xdr:from>
    <xdr:to>
      <xdr:col>3</xdr:col>
      <xdr:colOff>3175</xdr:colOff>
      <xdr:row>97</xdr:row>
      <xdr:rowOff>5640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5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22167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34658</xdr:rowOff>
    </xdr:from>
    <xdr:to>
      <xdr:col>1</xdr:col>
      <xdr:colOff>485775</xdr:colOff>
      <xdr:row>97</xdr:row>
      <xdr:rowOff>136258</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127385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102438</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17538"/>
          <a:ext cx="889000" cy="1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102438</xdr:rowOff>
    </xdr:from>
    <xdr:to>
      <xdr:col>11</xdr:col>
      <xdr:colOff>307975</xdr:colOff>
      <xdr:row>38</xdr:row>
      <xdr:rowOff>148234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753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51638</xdr:rowOff>
    </xdr:from>
    <xdr:to>
      <xdr:col>11</xdr:col>
      <xdr:colOff>358775</xdr:colOff>
      <xdr:row>38</xdr:row>
      <xdr:rowOff>153238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5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144365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665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97434</xdr:rowOff>
    </xdr:from>
    <xdr:to>
      <xdr:col>10</xdr:col>
      <xdr:colOff>155575</xdr:colOff>
      <xdr:row>39</xdr:row>
      <xdr:rowOff>27584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18711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5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66085</xdr:rowOff>
    </xdr:from>
    <xdr:to>
      <xdr:col>15</xdr:col>
      <xdr:colOff>180975</xdr:colOff>
      <xdr:row>56</xdr:row>
      <xdr:rowOff>159451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67285"/>
          <a:ext cx="8382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54387</xdr:rowOff>
    </xdr:from>
    <xdr:to>
      <xdr:col>14</xdr:col>
      <xdr:colOff>28575</xdr:colOff>
      <xdr:row>56</xdr:row>
      <xdr:rowOff>66085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5587"/>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120446</xdr:rowOff>
    </xdr:from>
    <xdr:to>
      <xdr:col>12</xdr:col>
      <xdr:colOff>511175</xdr:colOff>
      <xdr:row>56</xdr:row>
      <xdr:rowOff>54387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78746"/>
          <a:ext cx="889000" cy="2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120446</xdr:rowOff>
    </xdr:from>
    <xdr:to>
      <xdr:col>11</xdr:col>
      <xdr:colOff>307975</xdr:colOff>
      <xdr:row>56</xdr:row>
      <xdr:rowOff>163309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78746"/>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108651</xdr:rowOff>
    </xdr:from>
    <xdr:to>
      <xdr:col>15</xdr:col>
      <xdr:colOff>231775</xdr:colOff>
      <xdr:row>57</xdr:row>
      <xdr:rowOff>38801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87078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15285</xdr:rowOff>
    </xdr:from>
    <xdr:to>
      <xdr:col>14</xdr:col>
      <xdr:colOff>79375</xdr:colOff>
      <xdr:row>56</xdr:row>
      <xdr:rowOff>116885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6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133412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3587</xdr:rowOff>
    </xdr:from>
    <xdr:to>
      <xdr:col>12</xdr:col>
      <xdr:colOff>561975</xdr:colOff>
      <xdr:row>56</xdr:row>
      <xdr:rowOff>105187</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6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69646</xdr:rowOff>
    </xdr:from>
    <xdr:to>
      <xdr:col>11</xdr:col>
      <xdr:colOff>358775</xdr:colOff>
      <xdr:row>54</xdr:row>
      <xdr:rowOff>171246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3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16323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4" y="910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112509</xdr:rowOff>
    </xdr:from>
    <xdr:to>
      <xdr:col>10</xdr:col>
      <xdr:colOff>155575</xdr:colOff>
      <xdr:row>57</xdr:row>
      <xdr:rowOff>42659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7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59186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13970</xdr:rowOff>
    </xdr:from>
    <xdr:to>
      <xdr:col>15</xdr:col>
      <xdr:colOff>180975</xdr:colOff>
      <xdr:row>78</xdr:row>
      <xdr:rowOff>14574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87070"/>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107091</xdr:rowOff>
    </xdr:from>
    <xdr:to>
      <xdr:col>14</xdr:col>
      <xdr:colOff>28575</xdr:colOff>
      <xdr:row>78</xdr:row>
      <xdr:rowOff>14574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08741"/>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58612</xdr:rowOff>
    </xdr:from>
    <xdr:to>
      <xdr:col>12</xdr:col>
      <xdr:colOff>511175</xdr:colOff>
      <xdr:row>77</xdr:row>
      <xdr:rowOff>107091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60262"/>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58612</xdr:rowOff>
    </xdr:from>
    <xdr:to>
      <xdr:col>11</xdr:col>
      <xdr:colOff>307975</xdr:colOff>
      <xdr:row>78</xdr:row>
      <xdr:rowOff>59722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60262"/>
          <a:ext cx="889000" cy="17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134620</xdr:rowOff>
    </xdr:from>
    <xdr:to>
      <xdr:col>15</xdr:col>
      <xdr:colOff>231775</xdr:colOff>
      <xdr:row>78</xdr:row>
      <xdr:rowOff>64770</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113047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135224</xdr:rowOff>
    </xdr:from>
    <xdr:to>
      <xdr:col>14</xdr:col>
      <xdr:colOff>79375</xdr:colOff>
      <xdr:row>78</xdr:row>
      <xdr:rowOff>65374</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33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56501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56291</xdr:rowOff>
    </xdr:from>
    <xdr:to>
      <xdr:col>12</xdr:col>
      <xdr:colOff>561975</xdr:colOff>
      <xdr:row>77</xdr:row>
      <xdr:rowOff>157891</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2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149018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7812</xdr:rowOff>
    </xdr:from>
    <xdr:to>
      <xdr:col>11</xdr:col>
      <xdr:colOff>358775</xdr:colOff>
      <xdr:row>77</xdr:row>
      <xdr:rowOff>109412</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2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125939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8922</xdr:rowOff>
    </xdr:from>
    <xdr:to>
      <xdr:col>10</xdr:col>
      <xdr:colOff>155575</xdr:colOff>
      <xdr:row>78</xdr:row>
      <xdr:rowOff>110522</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3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101649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30096</xdr:rowOff>
    </xdr:from>
    <xdr:to>
      <xdr:col>15</xdr:col>
      <xdr:colOff>180975</xdr:colOff>
      <xdr:row>97</xdr:row>
      <xdr:rowOff>78445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0746"/>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131804</xdr:rowOff>
    </xdr:from>
    <xdr:to>
      <xdr:col>14</xdr:col>
      <xdr:colOff>28575</xdr:colOff>
      <xdr:row>97</xdr:row>
      <xdr:rowOff>30096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91004"/>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86427</xdr:rowOff>
    </xdr:from>
    <xdr:to>
      <xdr:col>12</xdr:col>
      <xdr:colOff>511175</xdr:colOff>
      <xdr:row>96</xdr:row>
      <xdr:rowOff>131804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74177"/>
          <a:ext cx="889000" cy="2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86427</xdr:rowOff>
    </xdr:from>
    <xdr:to>
      <xdr:col>11</xdr:col>
      <xdr:colOff>307975</xdr:colOff>
      <xdr:row>97</xdr:row>
      <xdr:rowOff>75952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74177"/>
          <a:ext cx="889000" cy="3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27645</xdr:rowOff>
    </xdr:from>
    <xdr:to>
      <xdr:col>15</xdr:col>
      <xdr:colOff>231775</xdr:colOff>
      <xdr:row>97</xdr:row>
      <xdr:rowOff>129245</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6072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150746</xdr:rowOff>
    </xdr:from>
    <xdr:to>
      <xdr:col>14</xdr:col>
      <xdr:colOff>79375</xdr:colOff>
      <xdr:row>97</xdr:row>
      <xdr:rowOff>80896</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72023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81004</xdr:rowOff>
    </xdr:from>
    <xdr:to>
      <xdr:col>12</xdr:col>
      <xdr:colOff>561975</xdr:colOff>
      <xdr:row>97</xdr:row>
      <xdr:rowOff>11154</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5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27681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35627</xdr:rowOff>
    </xdr:from>
    <xdr:to>
      <xdr:col>11</xdr:col>
      <xdr:colOff>358775</xdr:colOff>
      <xdr:row>95</xdr:row>
      <xdr:rowOff>137227</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153754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4" y="1609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25152</xdr:rowOff>
    </xdr:from>
    <xdr:to>
      <xdr:col>10</xdr:col>
      <xdr:colOff>155575</xdr:colOff>
      <xdr:row>97</xdr:row>
      <xdr:rowOff>126752</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117879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161897</xdr:rowOff>
    </xdr:from>
    <xdr:to>
      <xdr:col>23</xdr:col>
      <xdr:colOff>517525</xdr:colOff>
      <xdr:row>36</xdr:row>
      <xdr:rowOff>133665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819747"/>
          <a:ext cx="838200" cy="4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161897</xdr:rowOff>
    </xdr:from>
    <xdr:to>
      <xdr:col>22</xdr:col>
      <xdr:colOff>365125</xdr:colOff>
      <xdr:row>35</xdr:row>
      <xdr:rowOff>90139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819747"/>
          <a:ext cx="889000" cy="2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166149</xdr:rowOff>
    </xdr:from>
    <xdr:to>
      <xdr:col>21</xdr:col>
      <xdr:colOff>161925</xdr:colOff>
      <xdr:row>35</xdr:row>
      <xdr:rowOff>90139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652549"/>
          <a:ext cx="889000" cy="4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166149</xdr:rowOff>
    </xdr:from>
    <xdr:to>
      <xdr:col>19</xdr:col>
      <xdr:colOff>644525</xdr:colOff>
      <xdr:row>33</xdr:row>
      <xdr:rowOff>69451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65254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82865</xdr:rowOff>
    </xdr:from>
    <xdr:to>
      <xdr:col>23</xdr:col>
      <xdr:colOff>568325</xdr:colOff>
      <xdr:row>37</xdr:row>
      <xdr:rowOff>13015</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6268700" y="62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105742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111097</xdr:rowOff>
    </xdr:from>
    <xdr:to>
      <xdr:col>22</xdr:col>
      <xdr:colOff>415925</xdr:colOff>
      <xdr:row>34</xdr:row>
      <xdr:rowOff>41247</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5430500" y="57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57774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39339</xdr:rowOff>
    </xdr:from>
    <xdr:to>
      <xdr:col>21</xdr:col>
      <xdr:colOff>212725</xdr:colOff>
      <xdr:row>35</xdr:row>
      <xdr:rowOff>140939</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4541500" y="6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157466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115349</xdr:rowOff>
    </xdr:from>
    <xdr:to>
      <xdr:col>20</xdr:col>
      <xdr:colOff>9525</xdr:colOff>
      <xdr:row>33</xdr:row>
      <xdr:rowOff>45499</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3652500" y="560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62026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3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18651</xdr:rowOff>
    </xdr:from>
    <xdr:to>
      <xdr:col>18</xdr:col>
      <xdr:colOff>492125</xdr:colOff>
      <xdr:row>33</xdr:row>
      <xdr:rowOff>120251</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2763500" y="56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136778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45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133098</xdr:rowOff>
    </xdr:from>
    <xdr:to>
      <xdr:col>23</xdr:col>
      <xdr:colOff>517525</xdr:colOff>
      <xdr:row>57</xdr:row>
      <xdr:rowOff>40483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34298"/>
          <a:ext cx="838200" cy="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1237</xdr:rowOff>
    </xdr:from>
    <xdr:to>
      <xdr:col>22</xdr:col>
      <xdr:colOff>365125</xdr:colOff>
      <xdr:row>57</xdr:row>
      <xdr:rowOff>40483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30987"/>
          <a:ext cx="889000" cy="38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1237</xdr:rowOff>
    </xdr:from>
    <xdr:to>
      <xdr:col>21</xdr:col>
      <xdr:colOff>161925</xdr:colOff>
      <xdr:row>56</xdr:row>
      <xdr:rowOff>6710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30987"/>
          <a:ext cx="889000" cy="1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6710</xdr:rowOff>
    </xdr:from>
    <xdr:to>
      <xdr:col>19</xdr:col>
      <xdr:colOff>644525</xdr:colOff>
      <xdr:row>57</xdr:row>
      <xdr:rowOff>125147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07910"/>
          <a:ext cx="889000" cy="28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82298</xdr:rowOff>
    </xdr:from>
    <xdr:to>
      <xdr:col>23</xdr:col>
      <xdr:colOff>568325</xdr:colOff>
      <xdr:row>57</xdr:row>
      <xdr:rowOff>12448</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6268700" y="96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105175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161133</xdr:rowOff>
    </xdr:from>
    <xdr:to>
      <xdr:col>22</xdr:col>
      <xdr:colOff>415925</xdr:colOff>
      <xdr:row>57</xdr:row>
      <xdr:rowOff>91283</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5430500" y="97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82410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121887</xdr:rowOff>
    </xdr:from>
    <xdr:to>
      <xdr:col>21</xdr:col>
      <xdr:colOff>212725</xdr:colOff>
      <xdr:row>55</xdr:row>
      <xdr:rowOff>52037</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4541500" y="93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68564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4" y="915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127360</xdr:rowOff>
    </xdr:from>
    <xdr:to>
      <xdr:col>20</xdr:col>
      <xdr:colOff>9525</xdr:colOff>
      <xdr:row>56</xdr:row>
      <xdr:rowOff>57510</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3652500" y="9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74037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93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74347</xdr:rowOff>
    </xdr:from>
    <xdr:to>
      <xdr:col>18</xdr:col>
      <xdr:colOff>492125</xdr:colOff>
      <xdr:row>58</xdr:row>
      <xdr:rowOff>4497</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2763500" y="98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167074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37211</xdr:rowOff>
    </xdr:from>
    <xdr:to>
      <xdr:col>23</xdr:col>
      <xdr:colOff>517525</xdr:colOff>
      <xdr:row>75</xdr:row>
      <xdr:rowOff>134112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724511"/>
          <a:ext cx="8382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134112</xdr:rowOff>
    </xdr:from>
    <xdr:to>
      <xdr:col>22</xdr:col>
      <xdr:colOff>365125</xdr:colOff>
      <xdr:row>78</xdr:row>
      <xdr:rowOff>1054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992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135247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7"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1054</xdr:rowOff>
    </xdr:from>
    <xdr:to>
      <xdr:col>21</xdr:col>
      <xdr:colOff>161925</xdr:colOff>
      <xdr:row>79</xdr:row>
      <xdr:rowOff>17272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74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2527</xdr:rowOff>
    </xdr:from>
    <xdr:to>
      <xdr:col>19</xdr:col>
      <xdr:colOff>644525</xdr:colOff>
      <xdr:row>79</xdr:row>
      <xdr:rowOff>17272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4707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157861</xdr:rowOff>
    </xdr:from>
    <xdr:to>
      <xdr:col>23</xdr:col>
      <xdr:colOff>568325</xdr:colOff>
      <xdr:row>74</xdr:row>
      <xdr:rowOff>88011</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6268700" y="12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9288</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5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83312</xdr:rowOff>
    </xdr:from>
    <xdr:to>
      <xdr:col>22</xdr:col>
      <xdr:colOff>415925</xdr:colOff>
      <xdr:row>76</xdr:row>
      <xdr:rowOff>13463</xdr:rowOff>
    </xdr:to>
    <xdr:sp macro="" textlink="">
      <xdr:nvSpPr>
        <xdr:cNvPr id="648" name="円/楕円 647">
          <a:extLst>
            <a:ext uri="{FF2B5EF4-FFF2-40B4-BE49-F238E27FC236}">
              <a16:creationId xmlns:a16="http://schemas.microsoft.com/office/drawing/2014/main" id="{00000000-0008-0000-0700-000088020000}"/>
            </a:ext>
          </a:extLst>
        </xdr:cNvPr>
        <xdr:cNvSpPr/>
      </xdr:nvSpPr>
      <xdr:spPr>
        <a:xfrm>
          <a:off x="15430500" y="12942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29989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7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121704</xdr:rowOff>
    </xdr:from>
    <xdr:to>
      <xdr:col>21</xdr:col>
      <xdr:colOff>212725</xdr:colOff>
      <xdr:row>78</xdr:row>
      <xdr:rowOff>51854</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4541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68381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137922</xdr:rowOff>
    </xdr:from>
    <xdr:to>
      <xdr:col>20</xdr:col>
      <xdr:colOff>9525</xdr:colOff>
      <xdr:row>79</xdr:row>
      <xdr:rowOff>68072</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36525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59199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6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123177</xdr:rowOff>
    </xdr:from>
    <xdr:to>
      <xdr:col>18</xdr:col>
      <xdr:colOff>492125</xdr:colOff>
      <xdr:row>79</xdr:row>
      <xdr:rowOff>53327</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2763500" y="134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44454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7" y="135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31355</xdr:rowOff>
    </xdr:from>
    <xdr:to>
      <xdr:col>23</xdr:col>
      <xdr:colOff>517525</xdr:colOff>
      <xdr:row>95</xdr:row>
      <xdr:rowOff>61347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319105"/>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61347</xdr:rowOff>
    </xdr:from>
    <xdr:to>
      <xdr:col>22</xdr:col>
      <xdr:colOff>365125</xdr:colOff>
      <xdr:row>95</xdr:row>
      <xdr:rowOff>92568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49097"/>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92568</xdr:rowOff>
    </xdr:from>
    <xdr:to>
      <xdr:col>21</xdr:col>
      <xdr:colOff>161925</xdr:colOff>
      <xdr:row>95</xdr:row>
      <xdr:rowOff>103575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80318"/>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103575</xdr:rowOff>
    </xdr:from>
    <xdr:to>
      <xdr:col>19</xdr:col>
      <xdr:colOff>644525</xdr:colOff>
      <xdr:row>95</xdr:row>
      <xdr:rowOff>119486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39132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152005</xdr:rowOff>
    </xdr:from>
    <xdr:to>
      <xdr:col>23</xdr:col>
      <xdr:colOff>568325</xdr:colOff>
      <xdr:row>95</xdr:row>
      <xdr:rowOff>82155</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6268700" y="162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3432</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1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10547</xdr:rowOff>
    </xdr:from>
    <xdr:to>
      <xdr:col>22</xdr:col>
      <xdr:colOff>415925</xdr:colOff>
      <xdr:row>95</xdr:row>
      <xdr:rowOff>112147</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5430500" y="162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128674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83,710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41768</xdr:rowOff>
    </xdr:from>
    <xdr:to>
      <xdr:col>21</xdr:col>
      <xdr:colOff>212725</xdr:colOff>
      <xdr:row>95</xdr:row>
      <xdr:rowOff>143368</xdr:rowOff>
    </xdr:to>
    <xdr:sp macro="" textlink="">
      <xdr:nvSpPr>
        <xdr:cNvPr id="703" name="円/楕円 702">
          <a:extLst>
            <a:ext uri="{FF2B5EF4-FFF2-40B4-BE49-F238E27FC236}">
              <a16:creationId xmlns:a16="http://schemas.microsoft.com/office/drawing/2014/main" id="{00000000-0008-0000-0700-0000BF020000}"/>
            </a:ext>
          </a:extLst>
        </xdr:cNvPr>
        <xdr:cNvSpPr/>
      </xdr:nvSpPr>
      <xdr:spPr>
        <a:xfrm>
          <a:off x="14541500" y="163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159895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52775</xdr:rowOff>
    </xdr:from>
    <xdr:to>
      <xdr:col>20</xdr:col>
      <xdr:colOff>9525</xdr:colOff>
      <xdr:row>95</xdr:row>
      <xdr:rowOff>154375</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3652500" y="163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170902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68686</xdr:rowOff>
    </xdr:from>
    <xdr:to>
      <xdr:col>18</xdr:col>
      <xdr:colOff>492125</xdr:colOff>
      <xdr:row>95</xdr:row>
      <xdr:rowOff>170286</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2763500" y="163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161413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a:extLst>
            <a:ext uri="{FF2B5EF4-FFF2-40B4-BE49-F238E27FC236}">
              <a16:creationId xmlns:a16="http://schemas.microsoft.com/office/drawing/2014/main" id="{00000000-0008-0000-0700-0000E5020000}"/>
            </a:ext>
          </a:extLst>
        </xdr:cNvPr>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本町の目的別歳出の特徴</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民生費、消防費が特段高い水準を推移していることである。この主な要因として、</a:t>
          </a:r>
          <a:r>
            <a:rPr kumimoji="1" lang="ja-JP" altLang="ja-JP" sz="1100" strike="noStrike" baseline="0">
              <a:solidFill>
                <a:sysClr val="windowText" lastClr="000000"/>
              </a:solidFill>
              <a:effectLst/>
              <a:latin typeface="+mn-lt"/>
              <a:ea typeface="+mn-ea"/>
              <a:cs typeface="+mn-cs"/>
            </a:rPr>
            <a:t>民生費については</a:t>
          </a:r>
          <a:r>
            <a:rPr kumimoji="1" lang="ja-JP" altLang="ja-JP" sz="1100">
              <a:solidFill>
                <a:schemeClr val="dk1"/>
              </a:solidFill>
              <a:effectLst/>
              <a:latin typeface="+mn-lt"/>
              <a:ea typeface="+mn-ea"/>
              <a:cs typeface="+mn-cs"/>
            </a:rPr>
            <a:t>町の重要施策として</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て</a:t>
          </a:r>
          <a:r>
            <a:rPr kumimoji="1" lang="ja-JP" altLang="ja-JP" sz="1100">
              <a:solidFill>
                <a:schemeClr val="dk1"/>
              </a:solidFill>
              <a:effectLst/>
              <a:latin typeface="+mn-lt"/>
              <a:ea typeface="+mn-ea"/>
              <a:cs typeface="+mn-cs"/>
            </a:rPr>
            <a:t>いる少子化・子育て対策、給付費等に係る扶助費</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他市町村に比べ高い水準にある</a:t>
          </a:r>
          <a:r>
            <a:rPr kumimoji="1" lang="ja-JP" altLang="en-US" sz="1100">
              <a:solidFill>
                <a:sysClr val="windowText" lastClr="000000"/>
              </a:solidFill>
              <a:effectLst/>
              <a:latin typeface="+mn-lt"/>
              <a:ea typeface="+mn-ea"/>
              <a:cs typeface="+mn-cs"/>
            </a:rPr>
            <a:t>ことが挙げられる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また、消防費については東日本大震災発生後、防災計画の見直しを行い、緊急防災・減災事業</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を活用し拠点避難地、避難所施設等の整備を実施してきたことによる</a:t>
          </a:r>
          <a:r>
            <a:rPr kumimoji="1" lang="ja-JP" altLang="en-US" sz="1100">
              <a:solidFill>
                <a:sysClr val="windowText" lastClr="000000"/>
              </a:solidFill>
              <a:effectLst/>
              <a:latin typeface="+mn-lt"/>
              <a:ea typeface="+mn-ea"/>
              <a:cs typeface="+mn-cs"/>
            </a:rPr>
            <a:t>が、概ね大規模な事業が完了したことにより減少した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その他に、</a:t>
          </a:r>
          <a:r>
            <a:rPr kumimoji="1" lang="ja-JP" altLang="ja-JP" sz="1100">
              <a:solidFill>
                <a:schemeClr val="dk1"/>
              </a:solidFill>
              <a:effectLst/>
              <a:latin typeface="+mn-lt"/>
              <a:ea typeface="+mn-ea"/>
              <a:cs typeface="+mn-cs"/>
            </a:rPr>
            <a:t>災害復旧事業費については、</a:t>
          </a:r>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激甚指定を受ける豪雨災害が発生し</a:t>
          </a:r>
          <a:r>
            <a:rPr kumimoji="1" lang="ja-JP" altLang="en-US" sz="1100">
              <a:solidFill>
                <a:schemeClr val="dk1"/>
              </a:solidFill>
              <a:effectLst/>
              <a:latin typeface="+mn-lt"/>
              <a:ea typeface="+mn-ea"/>
              <a:cs typeface="+mn-cs"/>
            </a:rPr>
            <a:t>、その繰越事業を実施したため増加している</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また、公債費</a:t>
          </a:r>
          <a:r>
            <a:rPr kumimoji="1" lang="ja-JP" altLang="en-US" sz="1100">
              <a:solidFill>
                <a:schemeClr val="dk1"/>
              </a:solidFill>
              <a:effectLst/>
              <a:latin typeface="+mn-lt"/>
              <a:ea typeface="+mn-ea"/>
              <a:cs typeface="+mn-cs"/>
            </a:rPr>
            <a:t>については、平成２３年度より実施してきた大型事業に係る地方債の償還金が平成３１年度にピークを迎える見込みであり、今後も増加していくものと考えられる。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地方消費税交付金の減少や公債費の増加により、実質単年度収支は赤字計上となった。今後も公債費の増加が見込まれており、厳しい財政状況が予測される。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連結実質赤字比率について、全会計において黒字収支であるため赤字比率はない。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en-US" sz="1200">
              <a:solidFill>
                <a:sysClr val="windowText" lastClr="000000"/>
              </a:solidFill>
              <a:effectLst/>
              <a:latin typeface="+mn-lt"/>
              <a:ea typeface="+mn-ea"/>
              <a:cs typeface="+mn-cs"/>
            </a:rPr>
            <a:t>しかし、特に国民健康保険特別会計や、介護保険特別会計等については、一般会計から繰出を行っており、また、類似団体と比べ、扶助費の額が非常に大きいことを踏まえ、独立採算性に立ち返り、国保税等の適正化を図る等、一般会計の負担を軽減するよう努める。</a:t>
          </a:r>
          <a:endParaRPr lang="ja-JP" altLang="ja-JP" sz="16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5564514</v>
      </c>
      <c r="BO4" s="381"/>
      <c r="BP4" s="381"/>
      <c r="BQ4" s="381"/>
      <c r="BR4" s="381"/>
      <c r="BS4" s="381"/>
      <c r="BT4" s="381"/>
      <c r="BU4" s="382"/>
      <c r="BV4" s="380">
        <v>5595970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5381047</v>
      </c>
      <c r="BO5" s="418"/>
      <c r="BP5" s="418"/>
      <c r="BQ5" s="418"/>
      <c r="BR5" s="418"/>
      <c r="BS5" s="418"/>
      <c r="BT5" s="418"/>
      <c r="BU5" s="419"/>
      <c r="BV5" s="417">
        <v>5440504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87.6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183467</v>
      </c>
      <c r="BO6" s="418"/>
      <c r="BP6" s="418"/>
      <c r="BQ6" s="418"/>
      <c r="BR6" s="418"/>
      <c r="BS6" s="418"/>
      <c r="BT6" s="418"/>
      <c r="BU6" s="419"/>
      <c r="BV6" s="417">
        <v>155466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96.4</v>
      </c>
      <c r="CU6" s="455"/>
      <c r="CV6" s="455"/>
      <c r="CW6" s="455"/>
      <c r="CX6" s="455"/>
      <c r="CY6" s="455"/>
      <c r="CZ6" s="455"/>
      <c r="DA6" s="456"/>
      <c r="DB6" s="454">
        <v>95.7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54840</v>
      </c>
      <c r="BO7" s="418"/>
      <c r="BP7" s="418"/>
      <c r="BQ7" s="418"/>
      <c r="BR7" s="418"/>
      <c r="BS7" s="418"/>
      <c r="BT7" s="418"/>
      <c r="BU7" s="419"/>
      <c r="BV7" s="417">
        <v>42139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3390409</v>
      </c>
      <c r="CU7" s="418"/>
      <c r="CV7" s="418"/>
      <c r="CW7" s="418"/>
      <c r="CX7" s="418"/>
      <c r="CY7" s="418"/>
      <c r="CZ7" s="418"/>
      <c r="DA7" s="419"/>
      <c r="DB7" s="417">
        <v>3391815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128627</v>
      </c>
      <c r="BO8" s="418"/>
      <c r="BP8" s="418"/>
      <c r="BQ8" s="418"/>
      <c r="BR8" s="418"/>
      <c r="BS8" s="418"/>
      <c r="BT8" s="418"/>
      <c r="BU8" s="419"/>
      <c r="BV8" s="417">
        <v>113327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0.55000000000000004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7739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15300</v>
      </c>
      <c r="BO9" s="418"/>
      <c r="BP9" s="418"/>
      <c r="BQ9" s="418"/>
      <c r="BR9" s="418"/>
      <c r="BS9" s="418"/>
      <c r="BT9" s="418"/>
      <c r="BU9" s="419"/>
      <c r="BV9" s="417">
        <v>-11224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v>
      </c>
      <c r="CU9" s="415"/>
      <c r="CV9" s="415"/>
      <c r="CW9" s="415"/>
      <c r="CX9" s="415"/>
      <c r="CY9" s="415"/>
      <c r="CZ9" s="415"/>
      <c r="DA9" s="416"/>
      <c r="DB9" s="414">
        <v>17.100000000000001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8314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386</v>
      </c>
      <c r="BO10" s="418"/>
      <c r="BP10" s="418"/>
      <c r="BQ10" s="418"/>
      <c r="BR10" s="418"/>
      <c r="BS10" s="418"/>
      <c r="BT10" s="418"/>
      <c r="BU10" s="419"/>
      <c r="BV10" s="417">
        <v>240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7558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105500</v>
      </c>
      <c r="BO12" s="418"/>
      <c r="BP12" s="418"/>
      <c r="BQ12" s="418"/>
      <c r="BR12" s="418"/>
      <c r="BS12" s="418"/>
      <c r="BT12" s="418"/>
      <c r="BU12" s="419"/>
      <c r="BV12" s="417">
        <v>64000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7508</v>
      </c>
      <c r="S13" s="499"/>
      <c r="T13" s="499"/>
      <c r="U13" s="499"/>
      <c r="V13" s="500"/>
      <c r="W13" s="433" t="s">
        <v>125</v>
      </c>
      <c r="X13" s="434"/>
      <c r="Y13" s="434"/>
      <c r="Z13" s="434"/>
      <c r="AA13" s="434"/>
      <c r="AB13" s="424"/>
      <c r="AC13" s="468">
        <v>583</v>
      </c>
      <c r="AD13" s="469"/>
      <c r="AE13" s="469"/>
      <c r="AF13" s="469"/>
      <c r="AG13" s="508"/>
      <c r="AH13" s="468">
        <v>590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-89814</v>
      </c>
      <c r="BO13" s="418"/>
      <c r="BP13" s="418"/>
      <c r="BQ13" s="418"/>
      <c r="BR13" s="418"/>
      <c r="BS13" s="418"/>
      <c r="BT13" s="418"/>
      <c r="BU13" s="419"/>
      <c r="BV13" s="417">
        <v>-74984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7732</v>
      </c>
      <c r="S14" s="499"/>
      <c r="T14" s="499"/>
      <c r="U14" s="499"/>
      <c r="V14" s="500"/>
      <c r="W14" s="407"/>
      <c r="X14" s="408"/>
      <c r="Y14" s="408"/>
      <c r="Z14" s="408"/>
      <c r="AA14" s="408"/>
      <c r="AB14" s="397"/>
      <c r="AC14" s="501">
        <v>16.399999999999999</v>
      </c>
      <c r="AD14" s="502"/>
      <c r="AE14" s="502"/>
      <c r="AF14" s="502"/>
      <c r="AG14" s="503"/>
      <c r="AH14" s="501">
        <v>15.8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128.69999999999999</v>
      </c>
      <c r="CU14" s="513"/>
      <c r="CV14" s="513"/>
      <c r="CW14" s="513"/>
      <c r="CX14" s="513"/>
      <c r="CY14" s="513"/>
      <c r="CZ14" s="513"/>
      <c r="DA14" s="514"/>
      <c r="DB14" s="512">
        <v>140.1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7675</v>
      </c>
      <c r="S15" s="499"/>
      <c r="T15" s="499"/>
      <c r="U15" s="499"/>
      <c r="V15" s="500"/>
      <c r="W15" s="433" t="s">
        <v>132</v>
      </c>
      <c r="X15" s="434"/>
      <c r="Y15" s="434"/>
      <c r="Z15" s="434"/>
      <c r="AA15" s="434"/>
      <c r="AB15" s="424"/>
      <c r="AC15" s="468">
        <v>652</v>
      </c>
      <c r="AD15" s="469"/>
      <c r="AE15" s="469"/>
      <c r="AF15" s="469"/>
      <c r="AG15" s="508"/>
      <c r="AH15" s="468">
        <v>727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1382996</v>
      </c>
      <c r="BO15" s="381"/>
      <c r="BP15" s="381"/>
      <c r="BQ15" s="381"/>
      <c r="BR15" s="381"/>
      <c r="BS15" s="381"/>
      <c r="BT15" s="381"/>
      <c r="BU15" s="382"/>
      <c r="BV15" s="380">
        <v>1402516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18.3</v>
      </c>
      <c r="AD16" s="502"/>
      <c r="AE16" s="502"/>
      <c r="AF16" s="502"/>
      <c r="AG16" s="503"/>
      <c r="AH16" s="501">
        <v>19.5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2749989</v>
      </c>
      <c r="BO16" s="418"/>
      <c r="BP16" s="418"/>
      <c r="BQ16" s="418"/>
      <c r="BR16" s="418"/>
      <c r="BS16" s="418"/>
      <c r="BT16" s="418"/>
      <c r="BU16" s="419"/>
      <c r="BV16" s="417">
        <v>2689489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2319</v>
      </c>
      <c r="AD17" s="469"/>
      <c r="AE17" s="469"/>
      <c r="AF17" s="469"/>
      <c r="AG17" s="508"/>
      <c r="AH17" s="468">
        <v>2412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1789628</v>
      </c>
      <c r="BO17" s="418"/>
      <c r="BP17" s="418"/>
      <c r="BQ17" s="418"/>
      <c r="BR17" s="418"/>
      <c r="BS17" s="418"/>
      <c r="BT17" s="418"/>
      <c r="BU17" s="419"/>
      <c r="BV17" s="417">
        <v>1814581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67.58</v>
      </c>
      <c r="M18" s="530"/>
      <c r="N18" s="530"/>
      <c r="O18" s="530"/>
      <c r="P18" s="530"/>
      <c r="Q18" s="530"/>
      <c r="R18" s="531"/>
      <c r="S18" s="531"/>
      <c r="T18" s="531"/>
      <c r="U18" s="531"/>
      <c r="V18" s="532"/>
      <c r="W18" s="435"/>
      <c r="X18" s="436"/>
      <c r="Y18" s="436"/>
      <c r="Z18" s="436"/>
      <c r="AA18" s="436"/>
      <c r="AB18" s="427"/>
      <c r="AC18" s="533">
        <v>65.3</v>
      </c>
      <c r="AD18" s="534"/>
      <c r="AE18" s="534"/>
      <c r="AF18" s="534"/>
      <c r="AG18" s="535"/>
      <c r="AH18" s="533">
        <v>64.7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3056645</v>
      </c>
      <c r="BO18" s="418"/>
      <c r="BP18" s="418"/>
      <c r="BQ18" s="418"/>
      <c r="BR18" s="418"/>
      <c r="BS18" s="418"/>
      <c r="BT18" s="418"/>
      <c r="BU18" s="419"/>
      <c r="BV18" s="417">
        <v>3009427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115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3695899</v>
      </c>
      <c r="BO19" s="418"/>
      <c r="BP19" s="418"/>
      <c r="BQ19" s="418"/>
      <c r="BR19" s="418"/>
      <c r="BS19" s="418"/>
      <c r="BT19" s="418"/>
      <c r="BU19" s="419"/>
      <c r="BV19" s="417">
        <v>3736071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2895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7912272</v>
      </c>
      <c r="BO23" s="418"/>
      <c r="BP23" s="418"/>
      <c r="BQ23" s="418"/>
      <c r="BR23" s="418"/>
      <c r="BS23" s="418"/>
      <c r="BT23" s="418"/>
      <c r="BU23" s="419"/>
      <c r="BV23" s="417">
        <v>7888916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7580</v>
      </c>
      <c r="R24" s="469"/>
      <c r="S24" s="469"/>
      <c r="T24" s="469"/>
      <c r="U24" s="469"/>
      <c r="V24" s="508"/>
      <c r="W24" s="563"/>
      <c r="X24" s="551"/>
      <c r="Y24" s="552"/>
      <c r="Z24" s="467" t="s">
        <v>156</v>
      </c>
      <c r="AA24" s="447"/>
      <c r="AB24" s="447"/>
      <c r="AC24" s="447"/>
      <c r="AD24" s="447"/>
      <c r="AE24" s="447"/>
      <c r="AF24" s="447"/>
      <c r="AG24" s="448"/>
      <c r="AH24" s="468">
        <v>82</v>
      </c>
      <c r="AI24" s="469"/>
      <c r="AJ24" s="469"/>
      <c r="AK24" s="469"/>
      <c r="AL24" s="508"/>
      <c r="AM24" s="468">
        <v>270190</v>
      </c>
      <c r="AN24" s="469"/>
      <c r="AO24" s="469"/>
      <c r="AP24" s="469"/>
      <c r="AQ24" s="469"/>
      <c r="AR24" s="508"/>
      <c r="AS24" s="468">
        <v>3295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7728719</v>
      </c>
      <c r="BO24" s="418"/>
      <c r="BP24" s="418"/>
      <c r="BQ24" s="418"/>
      <c r="BR24" s="418"/>
      <c r="BS24" s="418"/>
      <c r="BT24" s="418"/>
      <c r="BU24" s="419"/>
      <c r="BV24" s="417">
        <v>7692143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5690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83118</v>
      </c>
      <c r="BO25" s="381"/>
      <c r="BP25" s="381"/>
      <c r="BQ25" s="381"/>
      <c r="BR25" s="381"/>
      <c r="BS25" s="381"/>
      <c r="BT25" s="381"/>
      <c r="BU25" s="382"/>
      <c r="BV25" s="380">
        <v>139721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5310</v>
      </c>
      <c r="R26" s="469"/>
      <c r="S26" s="469"/>
      <c r="T26" s="469"/>
      <c r="U26" s="469"/>
      <c r="V26" s="508"/>
      <c r="W26" s="563"/>
      <c r="X26" s="551"/>
      <c r="Y26" s="552"/>
      <c r="Z26" s="467" t="s">
        <v>162</v>
      </c>
      <c r="AA26" s="573"/>
      <c r="AB26" s="573"/>
      <c r="AC26" s="573"/>
      <c r="AD26" s="573"/>
      <c r="AE26" s="573"/>
      <c r="AF26" s="573"/>
      <c r="AG26" s="574"/>
      <c r="AH26" s="468">
        <v>5</v>
      </c>
      <c r="AI26" s="469"/>
      <c r="AJ26" s="469"/>
      <c r="AK26" s="469"/>
      <c r="AL26" s="508"/>
      <c r="AM26" s="468">
        <v>16940</v>
      </c>
      <c r="AN26" s="469"/>
      <c r="AO26" s="469"/>
      <c r="AP26" s="469"/>
      <c r="AQ26" s="469"/>
      <c r="AR26" s="508"/>
      <c r="AS26" s="468">
        <v>3388</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3030</v>
      </c>
      <c r="R27" s="469"/>
      <c r="S27" s="469"/>
      <c r="T27" s="469"/>
      <c r="U27" s="469"/>
      <c r="V27" s="508"/>
      <c r="W27" s="563"/>
      <c r="X27" s="551"/>
      <c r="Y27" s="552"/>
      <c r="Z27" s="467" t="s">
        <v>165</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36695</v>
      </c>
      <c r="BO27" s="587"/>
      <c r="BP27" s="587"/>
      <c r="BQ27" s="587"/>
      <c r="BR27" s="587"/>
      <c r="BS27" s="587"/>
      <c r="BT27" s="587"/>
      <c r="BU27" s="588"/>
      <c r="BV27" s="586">
        <v>33468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2500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637656</v>
      </c>
      <c r="BO28" s="381"/>
      <c r="BP28" s="381"/>
      <c r="BQ28" s="381"/>
      <c r="BR28" s="381"/>
      <c r="BS28" s="381"/>
      <c r="BT28" s="381"/>
      <c r="BU28" s="382"/>
      <c r="BV28" s="380">
        <v>682770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2280</v>
      </c>
      <c r="R29" s="469"/>
      <c r="S29" s="469"/>
      <c r="T29" s="469"/>
      <c r="U29" s="469"/>
      <c r="V29" s="508"/>
      <c r="W29" s="564"/>
      <c r="X29" s="565"/>
      <c r="Y29" s="566"/>
      <c r="Z29" s="467" t="s">
        <v>172</v>
      </c>
      <c r="AA29" s="447"/>
      <c r="AB29" s="447"/>
      <c r="AC29" s="447"/>
      <c r="AD29" s="447"/>
      <c r="AE29" s="447"/>
      <c r="AF29" s="447"/>
      <c r="AG29" s="448"/>
      <c r="AH29" s="468">
        <v>82</v>
      </c>
      <c r="AI29" s="469"/>
      <c r="AJ29" s="469"/>
      <c r="AK29" s="469"/>
      <c r="AL29" s="508"/>
      <c r="AM29" s="468">
        <v>270190</v>
      </c>
      <c r="AN29" s="469"/>
      <c r="AO29" s="469"/>
      <c r="AP29" s="469"/>
      <c r="AQ29" s="469"/>
      <c r="AR29" s="508"/>
      <c r="AS29" s="468">
        <v>3295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192712</v>
      </c>
      <c r="BO29" s="418"/>
      <c r="BP29" s="418"/>
      <c r="BQ29" s="418"/>
      <c r="BR29" s="418"/>
      <c r="BS29" s="418"/>
      <c r="BT29" s="418"/>
      <c r="BU29" s="419"/>
      <c r="BV29" s="417">
        <v>192641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148350</v>
      </c>
      <c r="BO30" s="587"/>
      <c r="BP30" s="587"/>
      <c r="BQ30" s="587"/>
      <c r="BR30" s="587"/>
      <c r="BS30" s="587"/>
      <c r="BT30" s="587"/>
      <c r="BU30" s="588"/>
      <c r="BV30" s="586">
        <v>210116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苓北町国民健康保険特別会計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苓北町水道特別会計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熊本県市町村総合事務組合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苓北町介護保険特別会計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苓北町下水道特別会計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天草広域連合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苓北町後期高齢者医療特別会計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苓北町農業集落排水特別会計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熊本県後期高齢者医療広域連合（一般会計）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8</v>
      </c>
      <c r="BF37" s="598"/>
      <c r="BG37" s="599" t="str">
        <f>IF('各会計、関係団体の財政状況及び健全化判断比率'!B34="","",'各会計、関係団体の財政状況及び健全化判断比率'!B34)</f>
        <v>苓北町特定地域生活排水処理事業特別会計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熊本県後期高齢者医療広域連合（後期高齢者医療特別会計）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9</v>
      </c>
      <c r="BF38" s="598"/>
      <c r="BG38" s="599" t="str">
        <f>IF('各会計、関係団体の財政状況及び健全化判断比率'!B35="","",'各会計、関係団体の財政状況及び健全化判断比率'!B35)</f>
        <v>苓北町宅地造成事業特別会計</v>
      </c>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534</v>
      </c>
      <c r="D34" s="1184"/>
      <c r="E34" s="1185"/>
      <c r="F34" s="32">
        <v>2.88</v>
      </c>
      <c r="G34" s="33">
        <v>3.33</v>
      </c>
      <c r="H34" s="33">
        <v>3.75</v>
      </c>
      <c r="I34" s="33">
        <v>3.34</v>
      </c>
      <c r="J34" s="34">
        <v>3.79</v>
      </c>
      <c r="K34" s="22"/>
      <c r="L34" s="22"/>
      <c r="M34" s="22"/>
      <c r="N34" s="22"/>
      <c r="O34" s="22"/>
      <c r="P34" s="22"/>
    </row>
    <row r="35" spans="1:16" ht="39" customHeight="1" x14ac:dyDescent="0.15">
      <c r="A35" s="22"/>
      <c r="B35" s="35"/>
      <c r="C35" s="1178" t="s">
        <v>535</v>
      </c>
      <c r="D35" s="1179"/>
      <c r="E35" s="1180"/>
      <c r="F35" s="36">
        <v>0.01</v>
      </c>
      <c r="G35" s="37">
        <v>0.03</v>
      </c>
      <c r="H35" s="37">
        <v>0.04</v>
      </c>
      <c r="I35" s="37">
        <v>0</v>
      </c>
      <c r="J35" s="38">
        <v>0.9</v>
      </c>
      <c r="K35" s="22"/>
      <c r="L35" s="22"/>
      <c r="M35" s="22"/>
      <c r="N35" s="22"/>
      <c r="O35" s="22"/>
      <c r="P35" s="22"/>
    </row>
    <row r="36" spans="1:16" ht="39" customHeight="1" x14ac:dyDescent="0.15">
      <c r="A36" s="22"/>
      <c r="B36" s="35"/>
      <c r="C36" s="1178" t="s">
        <v>536</v>
      </c>
      <c r="D36" s="1179"/>
      <c r="E36" s="1180"/>
      <c r="F36" s="36">
        <v>0.35</v>
      </c>
      <c r="G36" s="37">
        <v>0.57999999999999996</v>
      </c>
      <c r="H36" s="37">
        <v>0.79</v>
      </c>
      <c r="I36" s="37">
        <v>0.82</v>
      </c>
      <c r="J36" s="38">
        <v>0.57999999999999996</v>
      </c>
      <c r="K36" s="22"/>
      <c r="L36" s="22"/>
      <c r="M36" s="22"/>
      <c r="N36" s="22"/>
      <c r="O36" s="22"/>
      <c r="P36" s="22"/>
    </row>
    <row r="37" spans="1:16" ht="39" customHeight="1" x14ac:dyDescent="0.15">
      <c r="A37" s="22"/>
      <c r="B37" s="35"/>
      <c r="C37" s="1178" t="s">
        <v>537</v>
      </c>
      <c r="D37" s="1179"/>
      <c r="E37" s="1180"/>
      <c r="F37" s="36">
        <v>0.24</v>
      </c>
      <c r="G37" s="37">
        <v>0.54</v>
      </c>
      <c r="H37" s="37">
        <v>0.36</v>
      </c>
      <c r="I37" s="37">
        <v>0.25</v>
      </c>
      <c r="J37" s="38">
        <v>0.49</v>
      </c>
      <c r="K37" s="22"/>
      <c r="L37" s="22"/>
      <c r="M37" s="22"/>
      <c r="N37" s="22"/>
      <c r="O37" s="22"/>
      <c r="P37" s="22"/>
    </row>
    <row r="38" spans="1:16" ht="39" customHeight="1" x14ac:dyDescent="0.15">
      <c r="A38" s="22"/>
      <c r="B38" s="35"/>
      <c r="C38" s="1178" t="s">
        <v>538</v>
      </c>
      <c r="D38" s="1179"/>
      <c r="E38" s="1180"/>
      <c r="F38" s="36">
        <v>0.52</v>
      </c>
      <c r="G38" s="37">
        <v>1.59</v>
      </c>
      <c r="H38" s="37">
        <v>0.59</v>
      </c>
      <c r="I38" s="37">
        <v>0.57999999999999996</v>
      </c>
      <c r="J38" s="38">
        <v>0.17</v>
      </c>
      <c r="K38" s="22"/>
      <c r="L38" s="22"/>
      <c r="M38" s="22"/>
      <c r="N38" s="22"/>
      <c r="O38" s="22"/>
      <c r="P38" s="22"/>
    </row>
    <row r="39" spans="1:16" ht="39" customHeight="1" x14ac:dyDescent="0.15">
      <c r="A39" s="22"/>
      <c r="B39" s="35"/>
      <c r="C39" s="1178" t="s">
        <v>539</v>
      </c>
      <c r="D39" s="1179"/>
      <c r="E39" s="1180"/>
      <c r="F39" s="36">
        <v>0.04</v>
      </c>
      <c r="G39" s="37">
        <v>0.03</v>
      </c>
      <c r="H39" s="37">
        <v>0.04</v>
      </c>
      <c r="I39" s="37">
        <v>0.03</v>
      </c>
      <c r="J39" s="38">
        <v>0.04</v>
      </c>
      <c r="K39" s="22"/>
      <c r="L39" s="22"/>
      <c r="M39" s="22"/>
      <c r="N39" s="22"/>
      <c r="O39" s="22"/>
      <c r="P39" s="22"/>
    </row>
    <row r="40" spans="1:16" ht="39" customHeight="1" x14ac:dyDescent="0.15">
      <c r="A40" s="22"/>
      <c r="B40" s="35"/>
      <c r="C40" s="1178" t="s">
        <v>540</v>
      </c>
      <c r="D40" s="1179"/>
      <c r="E40" s="1180"/>
      <c r="F40" s="36">
        <v>0.02</v>
      </c>
      <c r="G40" s="37">
        <v>0.02</v>
      </c>
      <c r="H40" s="37">
        <v>0.03</v>
      </c>
      <c r="I40" s="37">
        <v>0.04</v>
      </c>
      <c r="J40" s="38">
        <v>0.04</v>
      </c>
      <c r="K40" s="22"/>
      <c r="L40" s="22"/>
      <c r="M40" s="22"/>
      <c r="N40" s="22"/>
      <c r="O40" s="22"/>
      <c r="P40" s="22"/>
    </row>
    <row r="41" spans="1:16" ht="39" customHeight="1" x14ac:dyDescent="0.15">
      <c r="A41" s="22"/>
      <c r="B41" s="35"/>
      <c r="C41" s="1178" t="s">
        <v>541</v>
      </c>
      <c r="D41" s="1179"/>
      <c r="E41" s="1180"/>
      <c r="F41" s="36">
        <v>0</v>
      </c>
      <c r="G41" s="37">
        <v>0.01</v>
      </c>
      <c r="H41" s="37">
        <v>0</v>
      </c>
      <c r="I41" s="37">
        <v>0.02</v>
      </c>
      <c r="J41" s="38">
        <v>0.03</v>
      </c>
      <c r="K41" s="22"/>
      <c r="L41" s="22"/>
      <c r="M41" s="22"/>
      <c r="N41" s="22"/>
      <c r="O41" s="22"/>
      <c r="P41" s="22"/>
    </row>
    <row r="42" spans="1:16" ht="39" customHeight="1" x14ac:dyDescent="0.15">
      <c r="A42" s="22"/>
      <c r="B42" s="39"/>
      <c r="C42" s="1178" t="s">
        <v>542</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543</v>
      </c>
      <c r="D43" s="1182"/>
      <c r="E43" s="1183"/>
      <c r="F43" s="41">
        <v>0</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591</v>
      </c>
      <c r="L45" s="60">
        <v>610</v>
      </c>
      <c r="M45" s="60">
        <v>617</v>
      </c>
      <c r="N45" s="60">
        <v>647</v>
      </c>
      <c r="O45" s="61">
        <v>672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316</v>
      </c>
      <c r="L48" s="64">
        <v>390</v>
      </c>
      <c r="M48" s="64">
        <v>297</v>
      </c>
      <c r="N48" s="64">
        <v>298</v>
      </c>
      <c r="O48" s="65">
        <v>289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58</v>
      </c>
      <c r="L49" s="64">
        <v>39</v>
      </c>
      <c r="M49" s="64">
        <v>19</v>
      </c>
      <c r="N49" s="64">
        <v>3</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591</v>
      </c>
      <c r="L52" s="64">
        <v>592</v>
      </c>
      <c r="M52" s="64">
        <v>601</v>
      </c>
      <c r="N52" s="64">
        <v>612</v>
      </c>
      <c r="O52" s="65">
        <v>617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375</v>
      </c>
      <c r="L53" s="69">
        <v>448</v>
      </c>
      <c r="M53" s="69">
        <v>333</v>
      </c>
      <c r="N53" s="69">
        <v>337</v>
      </c>
      <c r="O53" s="70">
        <v>344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6308</v>
      </c>
      <c r="J41" s="83">
        <v>7097</v>
      </c>
      <c r="K41" s="83">
        <v>7639</v>
      </c>
      <c r="L41" s="83">
        <v>7889</v>
      </c>
      <c r="M41" s="84">
        <v>7912</v>
      </c>
    </row>
    <row r="42" spans="2:13" ht="27.75" customHeight="1" x14ac:dyDescent="0.15">
      <c r="B42" s="1204"/>
      <c r="C42" s="1205"/>
      <c r="D42" s="85"/>
      <c r="E42" s="1210" t="s">
        <v>26</v>
      </c>
      <c r="F42" s="1210"/>
      <c r="G42" s="1210"/>
      <c r="H42" s="1211"/>
      <c r="I42" s="86" t="s">
        <v>484</v>
      </c>
      <c r="J42" s="87" t="s">
        <v>484</v>
      </c>
      <c r="K42" s="87" t="s">
        <v>484</v>
      </c>
      <c r="L42" s="87" t="s">
        <v>484</v>
      </c>
      <c r="M42" s="88" t="s">
        <v>484</v>
      </c>
    </row>
    <row r="43" spans="2:13" ht="27.75" customHeight="1" x14ac:dyDescent="0.15">
      <c r="B43" s="1204"/>
      <c r="C43" s="1205"/>
      <c r="D43" s="85"/>
      <c r="E43" s="1210" t="s">
        <v>27</v>
      </c>
      <c r="F43" s="1210"/>
      <c r="G43" s="1210"/>
      <c r="H43" s="1211"/>
      <c r="I43" s="86">
        <v>4015</v>
      </c>
      <c r="J43" s="87">
        <v>3928</v>
      </c>
      <c r="K43" s="87">
        <v>3609</v>
      </c>
      <c r="L43" s="87">
        <v>3380</v>
      </c>
      <c r="M43" s="88">
        <v>3019</v>
      </c>
    </row>
    <row r="44" spans="2:13" ht="27.75" customHeight="1" x14ac:dyDescent="0.15">
      <c r="B44" s="1204"/>
      <c r="C44" s="1205"/>
      <c r="D44" s="85"/>
      <c r="E44" s="1210" t="s">
        <v>28</v>
      </c>
      <c r="F44" s="1210"/>
      <c r="G44" s="1210"/>
      <c r="H44" s="1211"/>
      <c r="I44" s="86">
        <v>57</v>
      </c>
      <c r="J44" s="87">
        <v>20</v>
      </c>
      <c r="K44" s="87">
        <v>3</v>
      </c>
      <c r="L44" s="87">
        <v>0</v>
      </c>
      <c r="M44" s="88">
        <v>0</v>
      </c>
    </row>
    <row r="45" spans="2:13" ht="27.75" customHeight="1" x14ac:dyDescent="0.15">
      <c r="B45" s="1204"/>
      <c r="C45" s="1205"/>
      <c r="D45" s="85"/>
      <c r="E45" s="1210" t="s">
        <v>29</v>
      </c>
      <c r="F45" s="1210"/>
      <c r="G45" s="1210"/>
      <c r="H45" s="1211"/>
      <c r="I45" s="86">
        <v>1072</v>
      </c>
      <c r="J45" s="87">
        <v>1012</v>
      </c>
      <c r="K45" s="87">
        <v>978</v>
      </c>
      <c r="L45" s="87">
        <v>884</v>
      </c>
      <c r="M45" s="88">
        <v>805</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1416</v>
      </c>
      <c r="J50" s="87">
        <v>1333</v>
      </c>
      <c r="K50" s="87">
        <v>1265</v>
      </c>
      <c r="L50" s="87">
        <v>1194</v>
      </c>
      <c r="M50" s="88">
        <v>1111</v>
      </c>
    </row>
    <row r="51" spans="2:13" ht="27.75" customHeight="1" x14ac:dyDescent="0.15">
      <c r="B51" s="1204"/>
      <c r="C51" s="1205"/>
      <c r="D51" s="85"/>
      <c r="E51" s="1210" t="s">
        <v>36</v>
      </c>
      <c r="F51" s="1210"/>
      <c r="G51" s="1210"/>
      <c r="H51" s="1211"/>
      <c r="I51" s="86">
        <v>46</v>
      </c>
      <c r="J51" s="87">
        <v>40</v>
      </c>
      <c r="K51" s="87">
        <v>29</v>
      </c>
      <c r="L51" s="87">
        <v>23</v>
      </c>
      <c r="M51" s="88">
        <v>17</v>
      </c>
    </row>
    <row r="52" spans="2:13" ht="27.75" customHeight="1" x14ac:dyDescent="0.15">
      <c r="B52" s="1206"/>
      <c r="C52" s="1207"/>
      <c r="D52" s="85"/>
      <c r="E52" s="1210" t="s">
        <v>37</v>
      </c>
      <c r="F52" s="1210"/>
      <c r="G52" s="1210"/>
      <c r="H52" s="1211"/>
      <c r="I52" s="86">
        <v>6517</v>
      </c>
      <c r="J52" s="87">
        <v>7229</v>
      </c>
      <c r="K52" s="87">
        <v>7347</v>
      </c>
      <c r="L52" s="87">
        <v>7032</v>
      </c>
      <c r="M52" s="88">
        <v>7028</v>
      </c>
    </row>
    <row r="53" spans="2:13" ht="27.75" customHeight="1" thickBot="1" x14ac:dyDescent="0.2">
      <c r="B53" s="1217" t="s">
        <v>21</v>
      </c>
      <c r="C53" s="1218"/>
      <c r="D53" s="92"/>
      <c r="E53" s="1219" t="s">
        <v>38</v>
      </c>
      <c r="F53" s="1219"/>
      <c r="G53" s="1219"/>
      <c r="H53" s="1220"/>
      <c r="I53" s="93">
        <v>3474</v>
      </c>
      <c r="J53" s="94">
        <v>3456</v>
      </c>
      <c r="K53" s="94">
        <v>3589</v>
      </c>
      <c r="L53" s="94">
        <v>3905</v>
      </c>
      <c r="M53" s="95">
        <v>3580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5" t="s">
        <v>556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4"/>
      <c r="H50" s="1245"/>
      <c r="I50" s="1245"/>
      <c r="J50" s="1246"/>
      <c r="K50" s="356" t="s">
        <v>524</v>
      </c>
      <c r="L50" s="356" t="s">
        <v>525</v>
      </c>
      <c r="M50" s="356" t="s">
        <v>526</v>
      </c>
      <c r="N50" s="356" t="s">
        <v>527</v>
      </c>
      <c r="O50" s="356" t="s">
        <v>528</v>
      </c>
    </row>
    <row r="51" spans="1:17" x14ac:dyDescent="0.15">
      <c r="B51" s="250"/>
      <c r="C51" s="246"/>
      <c r="D51" s="246"/>
      <c r="E51" s="246"/>
      <c r="F51" s="246"/>
      <c r="G51" s="1247" t="s">
        <v>558</v>
      </c>
      <c r="H51" s="1248"/>
      <c r="I51" s="1253" t="s">
        <v>559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559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524</v>
      </c>
      <c r="L72" s="356" t="s">
        <v>525</v>
      </c>
      <c r="M72" s="356" t="s">
        <v>526</v>
      </c>
      <c r="N72" s="356" t="s">
        <v>527</v>
      </c>
      <c r="O72" s="356" t="s">
        <v>528</v>
      </c>
    </row>
    <row r="73" spans="2:30" x14ac:dyDescent="0.15">
      <c r="B73" s="250"/>
      <c r="C73" s="246"/>
      <c r="D73" s="246"/>
      <c r="E73" s="246"/>
      <c r="F73" s="246"/>
      <c r="G73" s="1247" t="s">
        <v>558</v>
      </c>
      <c r="H73" s="1248"/>
      <c r="I73" s="1253" t="s">
        <v>559</v>
      </c>
      <c r="J73" s="1253"/>
      <c r="K73" s="1234">
        <v>123.5</v>
      </c>
      <c r="L73" s="1234">
        <v>124.2</v>
      </c>
      <c r="M73" s="1221">
        <v>132.19999999999999</v>
      </c>
      <c r="N73" s="1221">
        <v>140.1</v>
      </c>
      <c r="O73" s="1221">
        <v>128.69999999999999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13.5</v>
      </c>
      <c r="L75" s="1225">
        <v>14.4</v>
      </c>
      <c r="M75" s="1225">
        <v>13.8</v>
      </c>
      <c r="N75" s="1225">
        <v>13.4</v>
      </c>
      <c r="O75" s="1225">
        <v>12.2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559</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79995</v>
      </c>
      <c r="E3" s="118"/>
      <c r="F3" s="119">
        <v>94828</v>
      </c>
      <c r="G3" s="120"/>
      <c r="H3" s="121"/>
    </row>
    <row r="4" spans="1:8" x14ac:dyDescent="0.15">
      <c r="A4" s="122"/>
      <c r="B4" s="123"/>
      <c r="C4" s="124"/>
      <c r="D4" s="125">
        <v>54322</v>
      </c>
      <c r="E4" s="126"/>
      <c r="F4" s="127">
        <v>55133</v>
      </c>
      <c r="G4" s="128"/>
      <c r="H4" s="129"/>
    </row>
    <row r="5" spans="1:8" x14ac:dyDescent="0.15">
      <c r="A5" s="110" t="s">
        <v>518</v>
      </c>
      <c r="B5" s="115"/>
      <c r="C5" s="116"/>
      <c r="D5" s="117">
        <v>274851</v>
      </c>
      <c r="E5" s="118"/>
      <c r="F5" s="119">
        <v>119674</v>
      </c>
      <c r="G5" s="120"/>
      <c r="H5" s="121"/>
    </row>
    <row r="6" spans="1:8" x14ac:dyDescent="0.15">
      <c r="A6" s="122"/>
      <c r="B6" s="123"/>
      <c r="C6" s="124"/>
      <c r="D6" s="125">
        <v>54861</v>
      </c>
      <c r="E6" s="126"/>
      <c r="F6" s="127">
        <v>57803</v>
      </c>
      <c r="G6" s="128"/>
      <c r="H6" s="129"/>
    </row>
    <row r="7" spans="1:8" x14ac:dyDescent="0.15">
      <c r="A7" s="110" t="s">
        <v>519</v>
      </c>
      <c r="B7" s="115"/>
      <c r="C7" s="116"/>
      <c r="D7" s="117">
        <v>206718</v>
      </c>
      <c r="E7" s="118"/>
      <c r="F7" s="119">
        <v>119685</v>
      </c>
      <c r="G7" s="120"/>
      <c r="H7" s="121"/>
    </row>
    <row r="8" spans="1:8" x14ac:dyDescent="0.15">
      <c r="A8" s="122"/>
      <c r="B8" s="123"/>
      <c r="C8" s="124"/>
      <c r="D8" s="125">
        <v>59472</v>
      </c>
      <c r="E8" s="126"/>
      <c r="F8" s="127">
        <v>68464</v>
      </c>
      <c r="G8" s="128"/>
      <c r="H8" s="129"/>
    </row>
    <row r="9" spans="1:8" x14ac:dyDescent="0.15">
      <c r="A9" s="110" t="s">
        <v>520</v>
      </c>
      <c r="B9" s="115"/>
      <c r="C9" s="116"/>
      <c r="D9" s="117">
        <v>90610</v>
      </c>
      <c r="E9" s="118"/>
      <c r="F9" s="119">
        <v>109920</v>
      </c>
      <c r="G9" s="120"/>
      <c r="H9" s="121"/>
    </row>
    <row r="10" spans="1:8" x14ac:dyDescent="0.15">
      <c r="A10" s="122"/>
      <c r="B10" s="123"/>
      <c r="C10" s="124"/>
      <c r="D10" s="125">
        <v>41699</v>
      </c>
      <c r="E10" s="126"/>
      <c r="F10" s="127">
        <v>62739</v>
      </c>
      <c r="G10" s="128"/>
      <c r="H10" s="129"/>
    </row>
    <row r="11" spans="1:8" x14ac:dyDescent="0.15">
      <c r="A11" s="110" t="s">
        <v>521</v>
      </c>
      <c r="B11" s="115"/>
      <c r="C11" s="116"/>
      <c r="D11" s="117">
        <v>74889</v>
      </c>
      <c r="E11" s="118"/>
      <c r="F11" s="119">
        <v>119882</v>
      </c>
      <c r="G11" s="120"/>
      <c r="H11" s="121"/>
    </row>
    <row r="12" spans="1:8" x14ac:dyDescent="0.15">
      <c r="A12" s="122"/>
      <c r="B12" s="123"/>
      <c r="C12" s="130"/>
      <c r="D12" s="125">
        <v>46996</v>
      </c>
      <c r="E12" s="126"/>
      <c r="F12" s="127">
        <v>66481</v>
      </c>
      <c r="G12" s="128"/>
      <c r="H12" s="129"/>
    </row>
    <row r="13" spans="1:8" x14ac:dyDescent="0.15">
      <c r="A13" s="110"/>
      <c r="B13" s="115"/>
      <c r="C13" s="131"/>
      <c r="D13" s="132">
        <v>145413</v>
      </c>
      <c r="E13" s="133"/>
      <c r="F13" s="134">
        <v>112798</v>
      </c>
      <c r="G13" s="135"/>
      <c r="H13" s="121"/>
    </row>
    <row r="14" spans="1:8" x14ac:dyDescent="0.15">
      <c r="A14" s="122"/>
      <c r="B14" s="123"/>
      <c r="C14" s="124"/>
      <c r="D14" s="125">
        <v>51470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2.88</v>
      </c>
      <c r="C19" s="136">
        <f>ROUND(VALUE(SUBSTITUTE(実質収支比率等に係る経年分析!G$48,"▲","-")),2)</f>
        <v>3.33</v>
      </c>
      <c r="D19" s="136">
        <f>ROUND(VALUE(SUBSTITUTE(実質収支比率等に係る経年分析!H$48,"▲","-")),2)</f>
        <v>3.76</v>
      </c>
      <c r="E19" s="136">
        <f>ROUND(VALUE(SUBSTITUTE(実質収支比率等に係る経年分析!I$48,"▲","-")),2)</f>
        <v>3.34</v>
      </c>
      <c r="F19" s="136">
        <f>ROUND(VALUE(SUBSTITUTE(実質収支比率等に係る経年分析!J$48,"▲","-")),2)</f>
        <v>3.79</v>
      </c>
    </row>
    <row r="20" spans="1:11" x14ac:dyDescent="0.15">
      <c r="A20" s="136" t="s">
        <v>43</v>
      </c>
      <c r="B20" s="136">
        <f>ROUND(VALUE(SUBSTITUTE(実質収支比率等に係る経年分析!F$47,"▲","-")),2)</f>
        <v>20.57</v>
      </c>
      <c r="C20" s="136">
        <f>ROUND(VALUE(SUBSTITUTE(実質収支比率等に係る経年分析!G$47,"▲","-")),2)</f>
        <v>21.45</v>
      </c>
      <c r="D20" s="136">
        <f>ROUND(VALUE(SUBSTITUTE(実質収支比率等に係る経年分析!H$47,"▲","-")),2)</f>
        <v>20.6</v>
      </c>
      <c r="E20" s="136">
        <f>ROUND(VALUE(SUBSTITUTE(実質収支比率等に係る経年分析!I$47,"▲","-")),2)</f>
        <v>20.13</v>
      </c>
      <c r="F20" s="136">
        <f>ROUND(VALUE(SUBSTITUTE(実質収支比率等に係る経年分析!J$47,"▲","-")),2)</f>
        <v>18.809999999999999</v>
      </c>
    </row>
    <row r="21" spans="1:11" x14ac:dyDescent="0.15">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-0.35</v>
      </c>
      <c r="D21" s="136">
        <f>IF(ISNUMBER(VALUE(SUBSTITUTE(実質収支比率等に係る経年分析!H$49,"▲","-"))),ROUND(VALUE(SUBSTITUTE(実質収支比率等に係る経年分析!H$49,"▲","-")),2),NA())</f>
        <v>-2.64</v>
      </c>
      <c r="E21" s="136">
        <f>IF(ISNUMBER(VALUE(SUBSTITUTE(実質収支比率等に係る経年分析!I$49,"▲","-"))),ROUND(VALUE(SUBSTITUTE(実質収支比率等に係る経年分析!I$49,"▲","-")),2),NA())</f>
        <v>-2.21</v>
      </c>
      <c r="F21" s="136">
        <f>IF(ISNUMBER(VALUE(SUBSTITUTE(実質収支比率等に係る経年分析!J$49,"▲","-"))),ROUND(VALUE(SUBSTITUTE(実質収支比率等に係る経年分析!J$49,"▲","-")),2),NA())</f>
        <v>-2.65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苓北町特定地域生活排水処理事業特別会計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苓北町後期高齢者医療特別会計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苓北町下水道特別会計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苓北町国民健康保険特別会計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0.57999999999999996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苓北町水道特別会計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x14ac:dyDescent="0.15">
      <c r="A34" s="137" t="str">
        <f>IF(連結実質赤字比率に係る赤字・黒字の構成分析!C$36="",NA(),連結実質赤字比率に係る赤字・黒字の構成分析!C$36)</f>
        <v>苓北町介護保険特別会計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0.57999999999999996</v>
      </c>
    </row>
    <row r="35" spans="1:16" x14ac:dyDescent="0.15">
      <c r="A35" s="137" t="str">
        <f>IF(連結実質赤字比率に係る赤字・黒字の構成分析!C$35="",NA(),連結実質赤字比率に係る赤字・黒字の構成分析!C$35)</f>
        <v>苓北町宅地造成事業特別会計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591</v>
      </c>
      <c r="E42" s="138"/>
      <c r="F42" s="138"/>
      <c r="G42" s="138">
        <f>'実質公債費比率（分子）の構造'!L$52</f>
        <v>592</v>
      </c>
      <c r="H42" s="138"/>
      <c r="I42" s="138"/>
      <c r="J42" s="138">
        <f>'実質公債費比率（分子）の構造'!M$52</f>
        <v>601</v>
      </c>
      <c r="K42" s="138"/>
      <c r="L42" s="138"/>
      <c r="M42" s="138">
        <f>'実質公債費比率（分子）の構造'!N$52</f>
        <v>612</v>
      </c>
      <c r="N42" s="138"/>
      <c r="O42" s="138"/>
      <c r="P42" s="138">
        <f>'実質公債費比率（分子）の構造'!O$52</f>
        <v>617</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58</v>
      </c>
      <c r="C45" s="138"/>
      <c r="D45" s="138"/>
      <c r="E45" s="138">
        <f>'実質公債費比率（分子）の構造'!L$49</f>
        <v>39</v>
      </c>
      <c r="F45" s="138"/>
      <c r="G45" s="138"/>
      <c r="H45" s="138">
        <f>'実質公債費比率（分子）の構造'!M$49</f>
        <v>19</v>
      </c>
      <c r="I45" s="138"/>
      <c r="J45" s="138"/>
      <c r="K45" s="138">
        <f>'実質公債費比率（分子）の構造'!N$49</f>
        <v>3</v>
      </c>
      <c r="L45" s="138"/>
      <c r="M45" s="138"/>
      <c r="N45" s="138">
        <f>'実質公債費比率（分子）の構造'!O$49</f>
        <v>0</v>
      </c>
      <c r="O45" s="138"/>
      <c r="P45" s="138"/>
    </row>
    <row r="46" spans="1:16" x14ac:dyDescent="0.15">
      <c r="A46" s="138" t="s">
        <v>55</v>
      </c>
      <c r="B46" s="138">
        <f>'実質公債費比率（分子）の構造'!K$48</f>
        <v>316</v>
      </c>
      <c r="C46" s="138"/>
      <c r="D46" s="138"/>
      <c r="E46" s="138">
        <f>'実質公債費比率（分子）の構造'!L$48</f>
        <v>390</v>
      </c>
      <c r="F46" s="138"/>
      <c r="G46" s="138"/>
      <c r="H46" s="138">
        <f>'実質公債費比率（分子）の構造'!M$48</f>
        <v>297</v>
      </c>
      <c r="I46" s="138"/>
      <c r="J46" s="138"/>
      <c r="K46" s="138">
        <f>'実質公債費比率（分子）の構造'!N$48</f>
        <v>298</v>
      </c>
      <c r="L46" s="138"/>
      <c r="M46" s="138"/>
      <c r="N46" s="138">
        <f>'実質公債費比率（分子）の構造'!O$48</f>
        <v>289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591</v>
      </c>
      <c r="C49" s="138"/>
      <c r="D49" s="138"/>
      <c r="E49" s="138">
        <f>'実質公債費比率（分子）の構造'!L$45</f>
        <v>610</v>
      </c>
      <c r="F49" s="138"/>
      <c r="G49" s="138"/>
      <c r="H49" s="138">
        <f>'実質公債費比率（分子）の構造'!M$45</f>
        <v>617</v>
      </c>
      <c r="I49" s="138"/>
      <c r="J49" s="138"/>
      <c r="K49" s="138">
        <f>'実質公債費比率（分子）の構造'!N$45</f>
        <v>647</v>
      </c>
      <c r="L49" s="138"/>
      <c r="M49" s="138"/>
      <c r="N49" s="138">
        <f>'実質公債費比率（分子）の構造'!O$45</f>
        <v>672</v>
      </c>
      <c r="O49" s="138"/>
      <c r="P49" s="138"/>
    </row>
    <row r="50" spans="1:16" x14ac:dyDescent="0.15">
      <c r="A50" s="138" t="s">
        <v>59</v>
      </c>
      <c r="B50" s="138" t="e">
        <f>NA()</f>
        <v>#N/A</v>
      </c>
      <c r="C50" s="138">
        <f>IF(ISNUMBER('実質公債費比率（分子）の構造'!K$53),'実質公債費比率（分子）の構造'!K$53,NA())</f>
        <v>375</v>
      </c>
      <c r="D50" s="138" t="e">
        <f>NA()</f>
        <v>#N/A</v>
      </c>
      <c r="E50" s="138" t="e">
        <f>NA()</f>
        <v>#N/A</v>
      </c>
      <c r="F50" s="138">
        <f>IF(ISNUMBER('実質公債費比率（分子）の構造'!L$53),'実質公債費比率（分子）の構造'!L$53,NA())</f>
        <v>448</v>
      </c>
      <c r="G50" s="138" t="e">
        <f>NA()</f>
        <v>#N/A</v>
      </c>
      <c r="H50" s="138" t="e">
        <f>NA()</f>
        <v>#N/A</v>
      </c>
      <c r="I50" s="138">
        <f>IF(ISNUMBER('実質公債費比率（分子）の構造'!M$53),'実質公債費比率（分子）の構造'!M$53,NA())</f>
        <v>333</v>
      </c>
      <c r="J50" s="138" t="e">
        <f>NA()</f>
        <v>#N/A</v>
      </c>
      <c r="K50" s="138" t="e">
        <f>NA()</f>
        <v>#N/A</v>
      </c>
      <c r="L50" s="138">
        <f>IF(ISNUMBER('実質公債費比率（分子）の構造'!N$53),'実質公債費比率（分子）の構造'!N$53,NA())</f>
        <v>337</v>
      </c>
      <c r="M50" s="138" t="e">
        <f>NA()</f>
        <v>#N/A</v>
      </c>
      <c r="N50" s="138" t="e">
        <f>NA()</f>
        <v>#N/A</v>
      </c>
      <c r="O50" s="138">
        <f>IF(ISNUMBER('実質公債費比率（分子）の構造'!O$53),'実質公債費比率（分子）の構造'!O$53,NA())</f>
        <v>344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6517</v>
      </c>
      <c r="E56" s="137"/>
      <c r="F56" s="137"/>
      <c r="G56" s="137">
        <f>'将来負担比率（分子）の構造'!J$52</f>
        <v>7229</v>
      </c>
      <c r="H56" s="137"/>
      <c r="I56" s="137"/>
      <c r="J56" s="137">
        <f>'将来負担比率（分子）の構造'!K$52</f>
        <v>7347</v>
      </c>
      <c r="K56" s="137"/>
      <c r="L56" s="137"/>
      <c r="M56" s="137">
        <f>'将来負担比率（分子）の構造'!L$52</f>
        <v>7032</v>
      </c>
      <c r="N56" s="137"/>
      <c r="O56" s="137"/>
      <c r="P56" s="137">
        <f>'将来負担比率（分子）の構造'!M$52</f>
        <v>7028</v>
      </c>
    </row>
    <row r="57" spans="1:16" x14ac:dyDescent="0.15">
      <c r="A57" s="137" t="s">
        <v>36</v>
      </c>
      <c r="B57" s="137"/>
      <c r="C57" s="137"/>
      <c r="D57" s="137">
        <f>'将来負担比率（分子）の構造'!I$51</f>
        <v>46</v>
      </c>
      <c r="E57" s="137"/>
      <c r="F57" s="137"/>
      <c r="G57" s="137">
        <f>'将来負担比率（分子）の構造'!J$51</f>
        <v>40</v>
      </c>
      <c r="H57" s="137"/>
      <c r="I57" s="137"/>
      <c r="J57" s="137">
        <f>'将来負担比率（分子）の構造'!K$51</f>
        <v>29</v>
      </c>
      <c r="K57" s="137"/>
      <c r="L57" s="137"/>
      <c r="M57" s="137">
        <f>'将来負担比率（分子）の構造'!L$51</f>
        <v>23</v>
      </c>
      <c r="N57" s="137"/>
      <c r="O57" s="137"/>
      <c r="P57" s="137">
        <f>'将来負担比率（分子）の構造'!M$51</f>
        <v>17</v>
      </c>
    </row>
    <row r="58" spans="1:16" x14ac:dyDescent="0.15">
      <c r="A58" s="137" t="s">
        <v>35</v>
      </c>
      <c r="B58" s="137"/>
      <c r="C58" s="137"/>
      <c r="D58" s="137">
        <f>'将来負担比率（分子）の構造'!I$50</f>
        <v>1416</v>
      </c>
      <c r="E58" s="137"/>
      <c r="F58" s="137"/>
      <c r="G58" s="137">
        <f>'将来負担比率（分子）の構造'!J$50</f>
        <v>1333</v>
      </c>
      <c r="H58" s="137"/>
      <c r="I58" s="137"/>
      <c r="J58" s="137">
        <f>'将来負担比率（分子）の構造'!K$50</f>
        <v>1265</v>
      </c>
      <c r="K58" s="137"/>
      <c r="L58" s="137"/>
      <c r="M58" s="137">
        <f>'将来負担比率（分子）の構造'!L$50</f>
        <v>1194</v>
      </c>
      <c r="N58" s="137"/>
      <c r="O58" s="137"/>
      <c r="P58" s="137">
        <f>'将来負担比率（分子）の構造'!M$50</f>
        <v>1111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1072</v>
      </c>
      <c r="C62" s="137"/>
      <c r="D62" s="137"/>
      <c r="E62" s="137">
        <f>'将来負担比率（分子）の構造'!J$45</f>
        <v>1012</v>
      </c>
      <c r="F62" s="137"/>
      <c r="G62" s="137"/>
      <c r="H62" s="137">
        <f>'将来負担比率（分子）の構造'!K$45</f>
        <v>978</v>
      </c>
      <c r="I62" s="137"/>
      <c r="J62" s="137"/>
      <c r="K62" s="137">
        <f>'将来負担比率（分子）の構造'!L$45</f>
        <v>884</v>
      </c>
      <c r="L62" s="137"/>
      <c r="M62" s="137"/>
      <c r="N62" s="137">
        <f>'将来負担比率（分子）の構造'!M$45</f>
        <v>805</v>
      </c>
      <c r="O62" s="137"/>
      <c r="P62" s="137"/>
    </row>
    <row r="63" spans="1:16" x14ac:dyDescent="0.15">
      <c r="A63" s="137" t="s">
        <v>28</v>
      </c>
      <c r="B63" s="137">
        <f>'将来負担比率（分子）の構造'!I$44</f>
        <v>57</v>
      </c>
      <c r="C63" s="137"/>
      <c r="D63" s="137"/>
      <c r="E63" s="137">
        <f>'将来負担比率（分子）の構造'!J$44</f>
        <v>20</v>
      </c>
      <c r="F63" s="137"/>
      <c r="G63" s="137"/>
      <c r="H63" s="137">
        <f>'将来負担比率（分子）の構造'!K$44</f>
        <v>3</v>
      </c>
      <c r="I63" s="137"/>
      <c r="J63" s="137"/>
      <c r="K63" s="137">
        <f>'将来負担比率（分子）の構造'!L$44</f>
        <v>0</v>
      </c>
      <c r="L63" s="137"/>
      <c r="M63" s="137"/>
      <c r="N63" s="137">
        <f>'将来負担比率（分子）の構造'!M$44</f>
        <v>0</v>
      </c>
      <c r="O63" s="137"/>
      <c r="P63" s="137"/>
    </row>
    <row r="64" spans="1:16" x14ac:dyDescent="0.15">
      <c r="A64" s="137" t="s">
        <v>27</v>
      </c>
      <c r="B64" s="137">
        <f>'将来負担比率（分子）の構造'!I$43</f>
        <v>4015</v>
      </c>
      <c r="C64" s="137"/>
      <c r="D64" s="137"/>
      <c r="E64" s="137">
        <f>'将来負担比率（分子）の構造'!J$43</f>
        <v>3928</v>
      </c>
      <c r="F64" s="137"/>
      <c r="G64" s="137"/>
      <c r="H64" s="137">
        <f>'将来負担比率（分子）の構造'!K$43</f>
        <v>3609</v>
      </c>
      <c r="I64" s="137"/>
      <c r="J64" s="137"/>
      <c r="K64" s="137">
        <f>'将来負担比率（分子）の構造'!L$43</f>
        <v>3380</v>
      </c>
      <c r="L64" s="137"/>
      <c r="M64" s="137"/>
      <c r="N64" s="137">
        <f>'将来負担比率（分子）の構造'!M$43</f>
        <v>3019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6308</v>
      </c>
      <c r="C66" s="137"/>
      <c r="D66" s="137"/>
      <c r="E66" s="137">
        <f>'将来負担比率（分子）の構造'!J$41</f>
        <v>7097</v>
      </c>
      <c r="F66" s="137"/>
      <c r="G66" s="137"/>
      <c r="H66" s="137">
        <f>'将来負担比率（分子）の構造'!K$41</f>
        <v>7639</v>
      </c>
      <c r="I66" s="137"/>
      <c r="J66" s="137"/>
      <c r="K66" s="137">
        <f>'将来負担比率（分子）の構造'!L$41</f>
        <v>7889</v>
      </c>
      <c r="L66" s="137"/>
      <c r="M66" s="137"/>
      <c r="N66" s="137">
        <f>'将来負担比率（分子）の構造'!M$41</f>
        <v>7912</v>
      </c>
      <c r="O66" s="137"/>
      <c r="P66" s="137"/>
    </row>
    <row r="67" spans="1:16" x14ac:dyDescent="0.15">
      <c r="A67" s="137" t="s">
        <v>63</v>
      </c>
      <c r="B67" s="137" t="e">
        <f>NA()</f>
        <v>#N/A</v>
      </c>
      <c r="C67" s="137">
        <f>IF(ISNUMBER('将来負担比率（分子）の構造'!I$53), IF('将来負担比率（分子）の構造'!I$53 &lt; 0, 0, '将来負担比率（分子）の構造'!I$53), NA())</f>
        <v>3474</v>
      </c>
      <c r="D67" s="137" t="e">
        <f>NA()</f>
        <v>#N/A</v>
      </c>
      <c r="E67" s="137" t="e">
        <f>NA()</f>
        <v>#N/A</v>
      </c>
      <c r="F67" s="137">
        <f>IF(ISNUMBER('将来負担比率（分子）の構造'!J$53), IF('将来負担比率（分子）の構造'!J$53 &lt; 0, 0, '将来負担比率（分子）の構造'!J$53), NA())</f>
        <v>3456</v>
      </c>
      <c r="G67" s="137" t="e">
        <f>NA()</f>
        <v>#N/A</v>
      </c>
      <c r="H67" s="137" t="e">
        <f>NA()</f>
        <v>#N/A</v>
      </c>
      <c r="I67" s="137">
        <f>IF(ISNUMBER('将来負担比率（分子）の構造'!K$53), IF('将来負担比率（分子）の構造'!K$53 &lt; 0, 0, '将来負担比率（分子）の構造'!K$53), NA())</f>
        <v>3589</v>
      </c>
      <c r="J67" s="137" t="e">
        <f>NA()</f>
        <v>#N/A</v>
      </c>
      <c r="K67" s="137" t="e">
        <f>NA()</f>
        <v>#N/A</v>
      </c>
      <c r="L67" s="137">
        <f>IF(ISNUMBER('将来負担比率（分子）の構造'!L$53), IF('将来負担比率（分子）の構造'!L$53 &lt; 0, 0, '将来負担比率（分子）の構造'!L$53), NA())</f>
        <v>3905</v>
      </c>
      <c r="M67" s="137" t="e">
        <f>NA()</f>
        <v>#N/A</v>
      </c>
      <c r="N67" s="137" t="e">
        <f>NA()</f>
        <v>#N/A</v>
      </c>
      <c r="O67" s="137">
        <f>IF(ISNUMBER('将来負担比率（分子）の構造'!M$53), IF('将来負担比率（分子）の構造'!M$53 &lt; 0, 0, '将来負担比率（分子）の構造'!M$53), NA())</f>
        <v>3580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1566722</v>
      </c>
      <c r="S5" s="615"/>
      <c r="T5" s="615"/>
      <c r="U5" s="615"/>
      <c r="V5" s="615"/>
      <c r="W5" s="615"/>
      <c r="X5" s="615"/>
      <c r="Y5" s="616"/>
      <c r="Z5" s="617">
        <v>28.2</v>
      </c>
      <c r="AA5" s="617"/>
      <c r="AB5" s="617"/>
      <c r="AC5" s="617"/>
      <c r="AD5" s="618">
        <v>1566722</v>
      </c>
      <c r="AE5" s="618"/>
      <c r="AF5" s="618"/>
      <c r="AG5" s="618"/>
      <c r="AH5" s="618"/>
      <c r="AI5" s="618"/>
      <c r="AJ5" s="618"/>
      <c r="AK5" s="618"/>
      <c r="AL5" s="619">
        <v>49.4</v>
      </c>
      <c r="AM5" s="620"/>
      <c r="AN5" s="620"/>
      <c r="AO5" s="621"/>
      <c r="AP5" s="611" t="s">
        <v>211</v>
      </c>
      <c r="AQ5" s="612"/>
      <c r="AR5" s="612"/>
      <c r="AS5" s="612"/>
      <c r="AT5" s="612"/>
      <c r="AU5" s="612"/>
      <c r="AV5" s="612"/>
      <c r="AW5" s="612"/>
      <c r="AX5" s="612"/>
      <c r="AY5" s="612"/>
      <c r="AZ5" s="612"/>
      <c r="BA5" s="612"/>
      <c r="BB5" s="612"/>
      <c r="BC5" s="612"/>
      <c r="BD5" s="612"/>
      <c r="BE5" s="612"/>
      <c r="BF5" s="613"/>
      <c r="BG5" s="625">
        <v>1565909</v>
      </c>
      <c r="BH5" s="626"/>
      <c r="BI5" s="626"/>
      <c r="BJ5" s="626"/>
      <c r="BK5" s="626"/>
      <c r="BL5" s="626"/>
      <c r="BM5" s="626"/>
      <c r="BN5" s="627"/>
      <c r="BO5" s="628">
        <v>99.9</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63865</v>
      </c>
      <c r="S6" s="626"/>
      <c r="T6" s="626"/>
      <c r="U6" s="626"/>
      <c r="V6" s="626"/>
      <c r="W6" s="626"/>
      <c r="X6" s="626"/>
      <c r="Y6" s="627"/>
      <c r="Z6" s="628">
        <v>1.1000000000000001</v>
      </c>
      <c r="AA6" s="628"/>
      <c r="AB6" s="628"/>
      <c r="AC6" s="628"/>
      <c r="AD6" s="629">
        <v>63865</v>
      </c>
      <c r="AE6" s="629"/>
      <c r="AF6" s="629"/>
      <c r="AG6" s="629"/>
      <c r="AH6" s="629"/>
      <c r="AI6" s="629"/>
      <c r="AJ6" s="629"/>
      <c r="AK6" s="629"/>
      <c r="AL6" s="630">
        <v>2</v>
      </c>
      <c r="AM6" s="631"/>
      <c r="AN6" s="631"/>
      <c r="AO6" s="632"/>
      <c r="AP6" s="622" t="s">
        <v>217</v>
      </c>
      <c r="AQ6" s="623"/>
      <c r="AR6" s="623"/>
      <c r="AS6" s="623"/>
      <c r="AT6" s="623"/>
      <c r="AU6" s="623"/>
      <c r="AV6" s="623"/>
      <c r="AW6" s="623"/>
      <c r="AX6" s="623"/>
      <c r="AY6" s="623"/>
      <c r="AZ6" s="623"/>
      <c r="BA6" s="623"/>
      <c r="BB6" s="623"/>
      <c r="BC6" s="623"/>
      <c r="BD6" s="623"/>
      <c r="BE6" s="623"/>
      <c r="BF6" s="624"/>
      <c r="BG6" s="625">
        <v>1565909</v>
      </c>
      <c r="BH6" s="626"/>
      <c r="BI6" s="626"/>
      <c r="BJ6" s="626"/>
      <c r="BK6" s="626"/>
      <c r="BL6" s="626"/>
      <c r="BM6" s="626"/>
      <c r="BN6" s="627"/>
      <c r="BO6" s="628">
        <v>99.9</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76490</v>
      </c>
      <c r="CS6" s="626"/>
      <c r="CT6" s="626"/>
      <c r="CU6" s="626"/>
      <c r="CV6" s="626"/>
      <c r="CW6" s="626"/>
      <c r="CX6" s="626"/>
      <c r="CY6" s="627"/>
      <c r="CZ6" s="628">
        <v>1.4</v>
      </c>
      <c r="DA6" s="628"/>
      <c r="DB6" s="628"/>
      <c r="DC6" s="628"/>
      <c r="DD6" s="634" t="s">
        <v>212</v>
      </c>
      <c r="DE6" s="626"/>
      <c r="DF6" s="626"/>
      <c r="DG6" s="626"/>
      <c r="DH6" s="626"/>
      <c r="DI6" s="626"/>
      <c r="DJ6" s="626"/>
      <c r="DK6" s="626"/>
      <c r="DL6" s="626"/>
      <c r="DM6" s="626"/>
      <c r="DN6" s="626"/>
      <c r="DO6" s="626"/>
      <c r="DP6" s="627"/>
      <c r="DQ6" s="634">
        <v>76490</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574</v>
      </c>
      <c r="S7" s="626"/>
      <c r="T7" s="626"/>
      <c r="U7" s="626"/>
      <c r="V7" s="626"/>
      <c r="W7" s="626"/>
      <c r="X7" s="626"/>
      <c r="Y7" s="627"/>
      <c r="Z7" s="628">
        <v>0</v>
      </c>
      <c r="AA7" s="628"/>
      <c r="AB7" s="628"/>
      <c r="AC7" s="628"/>
      <c r="AD7" s="629">
        <v>574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255658</v>
      </c>
      <c r="BH7" s="626"/>
      <c r="BI7" s="626"/>
      <c r="BJ7" s="626"/>
      <c r="BK7" s="626"/>
      <c r="BL7" s="626"/>
      <c r="BM7" s="626"/>
      <c r="BN7" s="627"/>
      <c r="BO7" s="628">
        <v>16.3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695976</v>
      </c>
      <c r="CS7" s="626"/>
      <c r="CT7" s="626"/>
      <c r="CU7" s="626"/>
      <c r="CV7" s="626"/>
      <c r="CW7" s="626"/>
      <c r="CX7" s="626"/>
      <c r="CY7" s="627"/>
      <c r="CZ7" s="628">
        <v>12.9</v>
      </c>
      <c r="DA7" s="628"/>
      <c r="DB7" s="628"/>
      <c r="DC7" s="628"/>
      <c r="DD7" s="634">
        <v>37061</v>
      </c>
      <c r="DE7" s="626"/>
      <c r="DF7" s="626"/>
      <c r="DG7" s="626"/>
      <c r="DH7" s="626"/>
      <c r="DI7" s="626"/>
      <c r="DJ7" s="626"/>
      <c r="DK7" s="626"/>
      <c r="DL7" s="626"/>
      <c r="DM7" s="626"/>
      <c r="DN7" s="626"/>
      <c r="DO7" s="626"/>
      <c r="DP7" s="627"/>
      <c r="DQ7" s="634">
        <v>600141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1324</v>
      </c>
      <c r="S8" s="626"/>
      <c r="T8" s="626"/>
      <c r="U8" s="626"/>
      <c r="V8" s="626"/>
      <c r="W8" s="626"/>
      <c r="X8" s="626"/>
      <c r="Y8" s="627"/>
      <c r="Z8" s="628">
        <v>0</v>
      </c>
      <c r="AA8" s="628"/>
      <c r="AB8" s="628"/>
      <c r="AC8" s="628"/>
      <c r="AD8" s="629">
        <v>1324</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10338</v>
      </c>
      <c r="BH8" s="626"/>
      <c r="BI8" s="626"/>
      <c r="BJ8" s="626"/>
      <c r="BK8" s="626"/>
      <c r="BL8" s="626"/>
      <c r="BM8" s="626"/>
      <c r="BN8" s="627"/>
      <c r="BO8" s="628">
        <v>0.7</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1465546</v>
      </c>
      <c r="CS8" s="626"/>
      <c r="CT8" s="626"/>
      <c r="CU8" s="626"/>
      <c r="CV8" s="626"/>
      <c r="CW8" s="626"/>
      <c r="CX8" s="626"/>
      <c r="CY8" s="627"/>
      <c r="CZ8" s="628">
        <v>27.2</v>
      </c>
      <c r="DA8" s="628"/>
      <c r="DB8" s="628"/>
      <c r="DC8" s="628"/>
      <c r="DD8" s="634" t="s">
        <v>212</v>
      </c>
      <c r="DE8" s="626"/>
      <c r="DF8" s="626"/>
      <c r="DG8" s="626"/>
      <c r="DH8" s="626"/>
      <c r="DI8" s="626"/>
      <c r="DJ8" s="626"/>
      <c r="DK8" s="626"/>
      <c r="DL8" s="626"/>
      <c r="DM8" s="626"/>
      <c r="DN8" s="626"/>
      <c r="DO8" s="626"/>
      <c r="DP8" s="627"/>
      <c r="DQ8" s="634">
        <v>771221</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962</v>
      </c>
      <c r="S9" s="626"/>
      <c r="T9" s="626"/>
      <c r="U9" s="626"/>
      <c r="V9" s="626"/>
      <c r="W9" s="626"/>
      <c r="X9" s="626"/>
      <c r="Y9" s="627"/>
      <c r="Z9" s="628">
        <v>0</v>
      </c>
      <c r="AA9" s="628"/>
      <c r="AB9" s="628"/>
      <c r="AC9" s="628"/>
      <c r="AD9" s="629">
        <v>962</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214595</v>
      </c>
      <c r="BH9" s="626"/>
      <c r="BI9" s="626"/>
      <c r="BJ9" s="626"/>
      <c r="BK9" s="626"/>
      <c r="BL9" s="626"/>
      <c r="BM9" s="626"/>
      <c r="BN9" s="627"/>
      <c r="BO9" s="628">
        <v>13.7</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332387</v>
      </c>
      <c r="CS9" s="626"/>
      <c r="CT9" s="626"/>
      <c r="CU9" s="626"/>
      <c r="CV9" s="626"/>
      <c r="CW9" s="626"/>
      <c r="CX9" s="626"/>
      <c r="CY9" s="627"/>
      <c r="CZ9" s="628">
        <v>6.2</v>
      </c>
      <c r="DA9" s="628"/>
      <c r="DB9" s="628"/>
      <c r="DC9" s="628"/>
      <c r="DD9" s="634" t="s">
        <v>224</v>
      </c>
      <c r="DE9" s="626"/>
      <c r="DF9" s="626"/>
      <c r="DG9" s="626"/>
      <c r="DH9" s="626"/>
      <c r="DI9" s="626"/>
      <c r="DJ9" s="626"/>
      <c r="DK9" s="626"/>
      <c r="DL9" s="626"/>
      <c r="DM9" s="626"/>
      <c r="DN9" s="626"/>
      <c r="DO9" s="626"/>
      <c r="DP9" s="627"/>
      <c r="DQ9" s="634">
        <v>309411</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138946</v>
      </c>
      <c r="S10" s="626"/>
      <c r="T10" s="626"/>
      <c r="U10" s="626"/>
      <c r="V10" s="626"/>
      <c r="W10" s="626"/>
      <c r="X10" s="626"/>
      <c r="Y10" s="627"/>
      <c r="Z10" s="628">
        <v>2.5</v>
      </c>
      <c r="AA10" s="628"/>
      <c r="AB10" s="628"/>
      <c r="AC10" s="628"/>
      <c r="AD10" s="629">
        <v>138946</v>
      </c>
      <c r="AE10" s="629"/>
      <c r="AF10" s="629"/>
      <c r="AG10" s="629"/>
      <c r="AH10" s="629"/>
      <c r="AI10" s="629"/>
      <c r="AJ10" s="629"/>
      <c r="AK10" s="629"/>
      <c r="AL10" s="630">
        <v>4.4000000000000004</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15360</v>
      </c>
      <c r="BH10" s="626"/>
      <c r="BI10" s="626"/>
      <c r="BJ10" s="626"/>
      <c r="BK10" s="626"/>
      <c r="BL10" s="626"/>
      <c r="BM10" s="626"/>
      <c r="BN10" s="627"/>
      <c r="BO10" s="628">
        <v>1</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224</v>
      </c>
      <c r="CS10" s="626"/>
      <c r="CT10" s="626"/>
      <c r="CU10" s="626"/>
      <c r="CV10" s="626"/>
      <c r="CW10" s="626"/>
      <c r="CX10" s="626"/>
      <c r="CY10" s="627"/>
      <c r="CZ10" s="628" t="s">
        <v>224</v>
      </c>
      <c r="DA10" s="628"/>
      <c r="DB10" s="628"/>
      <c r="DC10" s="628"/>
      <c r="DD10" s="634" t="s">
        <v>224</v>
      </c>
      <c r="DE10" s="626"/>
      <c r="DF10" s="626"/>
      <c r="DG10" s="626"/>
      <c r="DH10" s="626"/>
      <c r="DI10" s="626"/>
      <c r="DJ10" s="626"/>
      <c r="DK10" s="626"/>
      <c r="DL10" s="626"/>
      <c r="DM10" s="626"/>
      <c r="DN10" s="626"/>
      <c r="DO10" s="626"/>
      <c r="DP10" s="627"/>
      <c r="DQ10" s="634" t="s">
        <v>224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15365</v>
      </c>
      <c r="BH11" s="626"/>
      <c r="BI11" s="626"/>
      <c r="BJ11" s="626"/>
      <c r="BK11" s="626"/>
      <c r="BL11" s="626"/>
      <c r="BM11" s="626"/>
      <c r="BN11" s="627"/>
      <c r="BO11" s="628">
        <v>1</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276198</v>
      </c>
      <c r="CS11" s="626"/>
      <c r="CT11" s="626"/>
      <c r="CU11" s="626"/>
      <c r="CV11" s="626"/>
      <c r="CW11" s="626"/>
      <c r="CX11" s="626"/>
      <c r="CY11" s="627"/>
      <c r="CZ11" s="628">
        <v>5.0999999999999996</v>
      </c>
      <c r="DA11" s="628"/>
      <c r="DB11" s="628"/>
      <c r="DC11" s="628"/>
      <c r="DD11" s="634">
        <v>55388</v>
      </c>
      <c r="DE11" s="626"/>
      <c r="DF11" s="626"/>
      <c r="DG11" s="626"/>
      <c r="DH11" s="626"/>
      <c r="DI11" s="626"/>
      <c r="DJ11" s="626"/>
      <c r="DK11" s="626"/>
      <c r="DL11" s="626"/>
      <c r="DM11" s="626"/>
      <c r="DN11" s="626"/>
      <c r="DO11" s="626"/>
      <c r="DP11" s="627"/>
      <c r="DQ11" s="634">
        <v>153653</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1242901</v>
      </c>
      <c r="BH12" s="626"/>
      <c r="BI12" s="626"/>
      <c r="BJ12" s="626"/>
      <c r="BK12" s="626"/>
      <c r="BL12" s="626"/>
      <c r="BM12" s="626"/>
      <c r="BN12" s="627"/>
      <c r="BO12" s="628">
        <v>79.3</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118657</v>
      </c>
      <c r="CS12" s="626"/>
      <c r="CT12" s="626"/>
      <c r="CU12" s="626"/>
      <c r="CV12" s="626"/>
      <c r="CW12" s="626"/>
      <c r="CX12" s="626"/>
      <c r="CY12" s="627"/>
      <c r="CZ12" s="628">
        <v>2.2000000000000002</v>
      </c>
      <c r="DA12" s="628"/>
      <c r="DB12" s="628"/>
      <c r="DC12" s="628"/>
      <c r="DD12" s="634">
        <v>4610</v>
      </c>
      <c r="DE12" s="626"/>
      <c r="DF12" s="626"/>
      <c r="DG12" s="626"/>
      <c r="DH12" s="626"/>
      <c r="DI12" s="626"/>
      <c r="DJ12" s="626"/>
      <c r="DK12" s="626"/>
      <c r="DL12" s="626"/>
      <c r="DM12" s="626"/>
      <c r="DN12" s="626"/>
      <c r="DO12" s="626"/>
      <c r="DP12" s="627"/>
      <c r="DQ12" s="634">
        <v>87474</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10784</v>
      </c>
      <c r="S13" s="626"/>
      <c r="T13" s="626"/>
      <c r="U13" s="626"/>
      <c r="V13" s="626"/>
      <c r="W13" s="626"/>
      <c r="X13" s="626"/>
      <c r="Y13" s="627"/>
      <c r="Z13" s="628">
        <v>0.2</v>
      </c>
      <c r="AA13" s="628"/>
      <c r="AB13" s="628"/>
      <c r="AC13" s="628"/>
      <c r="AD13" s="629">
        <v>10784</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1242438</v>
      </c>
      <c r="BH13" s="626"/>
      <c r="BI13" s="626"/>
      <c r="BJ13" s="626"/>
      <c r="BK13" s="626"/>
      <c r="BL13" s="626"/>
      <c r="BM13" s="626"/>
      <c r="BN13" s="627"/>
      <c r="BO13" s="628">
        <v>79.3</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384686</v>
      </c>
      <c r="CS13" s="626"/>
      <c r="CT13" s="626"/>
      <c r="CU13" s="626"/>
      <c r="CV13" s="626"/>
      <c r="CW13" s="626"/>
      <c r="CX13" s="626"/>
      <c r="CY13" s="627"/>
      <c r="CZ13" s="628">
        <v>7.1</v>
      </c>
      <c r="DA13" s="628"/>
      <c r="DB13" s="628"/>
      <c r="DC13" s="628"/>
      <c r="DD13" s="634">
        <v>99594</v>
      </c>
      <c r="DE13" s="626"/>
      <c r="DF13" s="626"/>
      <c r="DG13" s="626"/>
      <c r="DH13" s="626"/>
      <c r="DI13" s="626"/>
      <c r="DJ13" s="626"/>
      <c r="DK13" s="626"/>
      <c r="DL13" s="626"/>
      <c r="DM13" s="626"/>
      <c r="DN13" s="626"/>
      <c r="DO13" s="626"/>
      <c r="DP13" s="627"/>
      <c r="DQ13" s="634">
        <v>307468</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25548</v>
      </c>
      <c r="BH14" s="626"/>
      <c r="BI14" s="626"/>
      <c r="BJ14" s="626"/>
      <c r="BK14" s="626"/>
      <c r="BL14" s="626"/>
      <c r="BM14" s="626"/>
      <c r="BN14" s="627"/>
      <c r="BO14" s="628">
        <v>1.6</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266528</v>
      </c>
      <c r="CS14" s="626"/>
      <c r="CT14" s="626"/>
      <c r="CU14" s="626"/>
      <c r="CV14" s="626"/>
      <c r="CW14" s="626"/>
      <c r="CX14" s="626"/>
      <c r="CY14" s="627"/>
      <c r="CZ14" s="628">
        <v>5</v>
      </c>
      <c r="DA14" s="628"/>
      <c r="DB14" s="628"/>
      <c r="DC14" s="628"/>
      <c r="DD14" s="634">
        <v>92227</v>
      </c>
      <c r="DE14" s="626"/>
      <c r="DF14" s="626"/>
      <c r="DG14" s="626"/>
      <c r="DH14" s="626"/>
      <c r="DI14" s="626"/>
      <c r="DJ14" s="626"/>
      <c r="DK14" s="626"/>
      <c r="DL14" s="626"/>
      <c r="DM14" s="626"/>
      <c r="DN14" s="626"/>
      <c r="DO14" s="626"/>
      <c r="DP14" s="627"/>
      <c r="DQ14" s="634">
        <v>160235</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1249</v>
      </c>
      <c r="S15" s="626"/>
      <c r="T15" s="626"/>
      <c r="U15" s="626"/>
      <c r="V15" s="626"/>
      <c r="W15" s="626"/>
      <c r="X15" s="626"/>
      <c r="Y15" s="627"/>
      <c r="Z15" s="628">
        <v>0</v>
      </c>
      <c r="AA15" s="628"/>
      <c r="AB15" s="628"/>
      <c r="AC15" s="628"/>
      <c r="AD15" s="629">
        <v>1249</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41802</v>
      </c>
      <c r="BH15" s="626"/>
      <c r="BI15" s="626"/>
      <c r="BJ15" s="626"/>
      <c r="BK15" s="626"/>
      <c r="BL15" s="626"/>
      <c r="BM15" s="626"/>
      <c r="BN15" s="627"/>
      <c r="BO15" s="628">
        <v>2.7</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577762</v>
      </c>
      <c r="CS15" s="626"/>
      <c r="CT15" s="626"/>
      <c r="CU15" s="626"/>
      <c r="CV15" s="626"/>
      <c r="CW15" s="626"/>
      <c r="CX15" s="626"/>
      <c r="CY15" s="627"/>
      <c r="CZ15" s="628">
        <v>10.7</v>
      </c>
      <c r="DA15" s="628"/>
      <c r="DB15" s="628"/>
      <c r="DC15" s="628"/>
      <c r="DD15" s="634">
        <v>277133</v>
      </c>
      <c r="DE15" s="626"/>
      <c r="DF15" s="626"/>
      <c r="DG15" s="626"/>
      <c r="DH15" s="626"/>
      <c r="DI15" s="626"/>
      <c r="DJ15" s="626"/>
      <c r="DK15" s="626"/>
      <c r="DL15" s="626"/>
      <c r="DM15" s="626"/>
      <c r="DN15" s="626"/>
      <c r="DO15" s="626"/>
      <c r="DP15" s="627"/>
      <c r="DQ15" s="634">
        <v>322280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1445655</v>
      </c>
      <c r="S16" s="626"/>
      <c r="T16" s="626"/>
      <c r="U16" s="626"/>
      <c r="V16" s="626"/>
      <c r="W16" s="626"/>
      <c r="X16" s="626"/>
      <c r="Y16" s="627"/>
      <c r="Z16" s="628">
        <v>26</v>
      </c>
      <c r="AA16" s="628"/>
      <c r="AB16" s="628"/>
      <c r="AC16" s="628"/>
      <c r="AD16" s="629">
        <v>1371883</v>
      </c>
      <c r="AE16" s="629"/>
      <c r="AF16" s="629"/>
      <c r="AG16" s="629"/>
      <c r="AH16" s="629"/>
      <c r="AI16" s="629"/>
      <c r="AJ16" s="629"/>
      <c r="AK16" s="629"/>
      <c r="AL16" s="630">
        <v>43.3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514472</v>
      </c>
      <c r="CS16" s="626"/>
      <c r="CT16" s="626"/>
      <c r="CU16" s="626"/>
      <c r="CV16" s="626"/>
      <c r="CW16" s="626"/>
      <c r="CX16" s="626"/>
      <c r="CY16" s="627"/>
      <c r="CZ16" s="628">
        <v>9.6</v>
      </c>
      <c r="DA16" s="628"/>
      <c r="DB16" s="628"/>
      <c r="DC16" s="628"/>
      <c r="DD16" s="634" t="s">
        <v>224</v>
      </c>
      <c r="DE16" s="626"/>
      <c r="DF16" s="626"/>
      <c r="DG16" s="626"/>
      <c r="DH16" s="626"/>
      <c r="DI16" s="626"/>
      <c r="DJ16" s="626"/>
      <c r="DK16" s="626"/>
      <c r="DL16" s="626"/>
      <c r="DM16" s="626"/>
      <c r="DN16" s="626"/>
      <c r="DO16" s="626"/>
      <c r="DP16" s="627"/>
      <c r="DQ16" s="634">
        <v>58881</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1371883</v>
      </c>
      <c r="S17" s="626"/>
      <c r="T17" s="626"/>
      <c r="U17" s="626"/>
      <c r="V17" s="626"/>
      <c r="W17" s="626"/>
      <c r="X17" s="626"/>
      <c r="Y17" s="627"/>
      <c r="Z17" s="628">
        <v>24.7</v>
      </c>
      <c r="AA17" s="628"/>
      <c r="AB17" s="628"/>
      <c r="AC17" s="628"/>
      <c r="AD17" s="629">
        <v>1371883</v>
      </c>
      <c r="AE17" s="629"/>
      <c r="AF17" s="629"/>
      <c r="AG17" s="629"/>
      <c r="AH17" s="629"/>
      <c r="AI17" s="629"/>
      <c r="AJ17" s="629"/>
      <c r="AK17" s="629"/>
      <c r="AL17" s="630">
        <v>43.3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672345</v>
      </c>
      <c r="CS17" s="626"/>
      <c r="CT17" s="626"/>
      <c r="CU17" s="626"/>
      <c r="CV17" s="626"/>
      <c r="CW17" s="626"/>
      <c r="CX17" s="626"/>
      <c r="CY17" s="627"/>
      <c r="CZ17" s="628">
        <v>12.5</v>
      </c>
      <c r="DA17" s="628"/>
      <c r="DB17" s="628"/>
      <c r="DC17" s="628"/>
      <c r="DD17" s="634" t="s">
        <v>224</v>
      </c>
      <c r="DE17" s="626"/>
      <c r="DF17" s="626"/>
      <c r="DG17" s="626"/>
      <c r="DH17" s="626"/>
      <c r="DI17" s="626"/>
      <c r="DJ17" s="626"/>
      <c r="DK17" s="626"/>
      <c r="DL17" s="626"/>
      <c r="DM17" s="626"/>
      <c r="DN17" s="626"/>
      <c r="DO17" s="626"/>
      <c r="DP17" s="627"/>
      <c r="DQ17" s="634">
        <v>665178</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73772</v>
      </c>
      <c r="S18" s="626"/>
      <c r="T18" s="626"/>
      <c r="U18" s="626"/>
      <c r="V18" s="626"/>
      <c r="W18" s="626"/>
      <c r="X18" s="626"/>
      <c r="Y18" s="627"/>
      <c r="Z18" s="628">
        <v>1.3</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813</v>
      </c>
      <c r="BH19" s="626"/>
      <c r="BI19" s="626"/>
      <c r="BJ19" s="626"/>
      <c r="BK19" s="626"/>
      <c r="BL19" s="626"/>
      <c r="BM19" s="626"/>
      <c r="BN19" s="627"/>
      <c r="BO19" s="628">
        <v>0.1</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3230081</v>
      </c>
      <c r="S20" s="626"/>
      <c r="T20" s="626"/>
      <c r="U20" s="626"/>
      <c r="V20" s="626"/>
      <c r="W20" s="626"/>
      <c r="X20" s="626"/>
      <c r="Y20" s="627"/>
      <c r="Z20" s="628">
        <v>58</v>
      </c>
      <c r="AA20" s="628"/>
      <c r="AB20" s="628"/>
      <c r="AC20" s="628"/>
      <c r="AD20" s="629">
        <v>3156309</v>
      </c>
      <c r="AE20" s="629"/>
      <c r="AF20" s="629"/>
      <c r="AG20" s="629"/>
      <c r="AH20" s="629"/>
      <c r="AI20" s="629"/>
      <c r="AJ20" s="629"/>
      <c r="AK20" s="629"/>
      <c r="AL20" s="630">
        <v>99.6</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813</v>
      </c>
      <c r="BH20" s="626"/>
      <c r="BI20" s="626"/>
      <c r="BJ20" s="626"/>
      <c r="BK20" s="626"/>
      <c r="BL20" s="626"/>
      <c r="BM20" s="626"/>
      <c r="BN20" s="627"/>
      <c r="BO20" s="628">
        <v>0.1</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5381047</v>
      </c>
      <c r="CS20" s="626"/>
      <c r="CT20" s="626"/>
      <c r="CU20" s="626"/>
      <c r="CV20" s="626"/>
      <c r="CW20" s="626"/>
      <c r="CX20" s="626"/>
      <c r="CY20" s="627"/>
      <c r="CZ20" s="628">
        <v>100</v>
      </c>
      <c r="DA20" s="628"/>
      <c r="DB20" s="628"/>
      <c r="DC20" s="628"/>
      <c r="DD20" s="634">
        <v>566013</v>
      </c>
      <c r="DE20" s="626"/>
      <c r="DF20" s="626"/>
      <c r="DG20" s="626"/>
      <c r="DH20" s="626"/>
      <c r="DI20" s="626"/>
      <c r="DJ20" s="626"/>
      <c r="DK20" s="626"/>
      <c r="DL20" s="626"/>
      <c r="DM20" s="626"/>
      <c r="DN20" s="626"/>
      <c r="DO20" s="626"/>
      <c r="DP20" s="627"/>
      <c r="DQ20" s="634">
        <v>3512432</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966</v>
      </c>
      <c r="S21" s="626"/>
      <c r="T21" s="626"/>
      <c r="U21" s="626"/>
      <c r="V21" s="626"/>
      <c r="W21" s="626"/>
      <c r="X21" s="626"/>
      <c r="Y21" s="627"/>
      <c r="Z21" s="628">
        <v>0</v>
      </c>
      <c r="AA21" s="628"/>
      <c r="AB21" s="628"/>
      <c r="AC21" s="628"/>
      <c r="AD21" s="629">
        <v>966</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813</v>
      </c>
      <c r="BH21" s="626"/>
      <c r="BI21" s="626"/>
      <c r="BJ21" s="626"/>
      <c r="BK21" s="626"/>
      <c r="BL21" s="626"/>
      <c r="BM21" s="626"/>
      <c r="BN21" s="627"/>
      <c r="BO21" s="628">
        <v>0.1</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64609</v>
      </c>
      <c r="S22" s="626"/>
      <c r="T22" s="626"/>
      <c r="U22" s="626"/>
      <c r="V22" s="626"/>
      <c r="W22" s="626"/>
      <c r="X22" s="626"/>
      <c r="Y22" s="627"/>
      <c r="Z22" s="628">
        <v>1.2</v>
      </c>
      <c r="AA22" s="628"/>
      <c r="AB22" s="628"/>
      <c r="AC22" s="628"/>
      <c r="AD22" s="629">
        <v>4880</v>
      </c>
      <c r="AE22" s="629"/>
      <c r="AF22" s="629"/>
      <c r="AG22" s="629"/>
      <c r="AH22" s="629"/>
      <c r="AI22" s="629"/>
      <c r="AJ22" s="629"/>
      <c r="AK22" s="629"/>
      <c r="AL22" s="630">
        <v>0.2</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34841</v>
      </c>
      <c r="S23" s="626"/>
      <c r="T23" s="626"/>
      <c r="U23" s="626"/>
      <c r="V23" s="626"/>
      <c r="W23" s="626"/>
      <c r="X23" s="626"/>
      <c r="Y23" s="627"/>
      <c r="Z23" s="628">
        <v>0.6</v>
      </c>
      <c r="AA23" s="628"/>
      <c r="AB23" s="628"/>
      <c r="AC23" s="628"/>
      <c r="AD23" s="629">
        <v>3126</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12333</v>
      </c>
      <c r="S24" s="626"/>
      <c r="T24" s="626"/>
      <c r="U24" s="626"/>
      <c r="V24" s="626"/>
      <c r="W24" s="626"/>
      <c r="X24" s="626"/>
      <c r="Y24" s="627"/>
      <c r="Z24" s="628">
        <v>0.2</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2310599</v>
      </c>
      <c r="CS24" s="615"/>
      <c r="CT24" s="615"/>
      <c r="CU24" s="615"/>
      <c r="CV24" s="615"/>
      <c r="CW24" s="615"/>
      <c r="CX24" s="615"/>
      <c r="CY24" s="616"/>
      <c r="CZ24" s="652">
        <v>42.9</v>
      </c>
      <c r="DA24" s="653"/>
      <c r="DB24" s="653"/>
      <c r="DC24" s="654"/>
      <c r="DD24" s="651">
        <v>1707764</v>
      </c>
      <c r="DE24" s="615"/>
      <c r="DF24" s="615"/>
      <c r="DG24" s="615"/>
      <c r="DH24" s="615"/>
      <c r="DI24" s="615"/>
      <c r="DJ24" s="615"/>
      <c r="DK24" s="616"/>
      <c r="DL24" s="651">
        <v>1705430</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782320</v>
      </c>
      <c r="S25" s="626"/>
      <c r="T25" s="626"/>
      <c r="U25" s="626"/>
      <c r="V25" s="626"/>
      <c r="W25" s="626"/>
      <c r="X25" s="626"/>
      <c r="Y25" s="627"/>
      <c r="Z25" s="628">
        <v>14.1</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791014</v>
      </c>
      <c r="CS25" s="657"/>
      <c r="CT25" s="657"/>
      <c r="CU25" s="657"/>
      <c r="CV25" s="657"/>
      <c r="CW25" s="657"/>
      <c r="CX25" s="657"/>
      <c r="CY25" s="658"/>
      <c r="CZ25" s="659">
        <v>14.7</v>
      </c>
      <c r="DA25" s="660"/>
      <c r="DB25" s="660"/>
      <c r="DC25" s="661"/>
      <c r="DD25" s="634">
        <v>747255</v>
      </c>
      <c r="DE25" s="657"/>
      <c r="DF25" s="657"/>
      <c r="DG25" s="657"/>
      <c r="DH25" s="657"/>
      <c r="DI25" s="657"/>
      <c r="DJ25" s="657"/>
      <c r="DK25" s="658"/>
      <c r="DL25" s="634">
        <v>744960</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426629</v>
      </c>
      <c r="CS26" s="626"/>
      <c r="CT26" s="626"/>
      <c r="CU26" s="626"/>
      <c r="CV26" s="626"/>
      <c r="CW26" s="626"/>
      <c r="CX26" s="626"/>
      <c r="CY26" s="627"/>
      <c r="CZ26" s="659">
        <v>7.9</v>
      </c>
      <c r="DA26" s="660"/>
      <c r="DB26" s="660"/>
      <c r="DC26" s="661"/>
      <c r="DD26" s="634">
        <v>399755</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428063</v>
      </c>
      <c r="S27" s="626"/>
      <c r="T27" s="626"/>
      <c r="U27" s="626"/>
      <c r="V27" s="626"/>
      <c r="W27" s="626"/>
      <c r="X27" s="626"/>
      <c r="Y27" s="627"/>
      <c r="Z27" s="628">
        <v>7.7</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1566722</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847240</v>
      </c>
      <c r="CS27" s="657"/>
      <c r="CT27" s="657"/>
      <c r="CU27" s="657"/>
      <c r="CV27" s="657"/>
      <c r="CW27" s="657"/>
      <c r="CX27" s="657"/>
      <c r="CY27" s="658"/>
      <c r="CZ27" s="659">
        <v>15.7</v>
      </c>
      <c r="DA27" s="660"/>
      <c r="DB27" s="660"/>
      <c r="DC27" s="661"/>
      <c r="DD27" s="634">
        <v>295331</v>
      </c>
      <c r="DE27" s="657"/>
      <c r="DF27" s="657"/>
      <c r="DG27" s="657"/>
      <c r="DH27" s="657"/>
      <c r="DI27" s="657"/>
      <c r="DJ27" s="657"/>
      <c r="DK27" s="658"/>
      <c r="DL27" s="634">
        <v>295292</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40978</v>
      </c>
      <c r="S28" s="626"/>
      <c r="T28" s="626"/>
      <c r="U28" s="626"/>
      <c r="V28" s="626"/>
      <c r="W28" s="626"/>
      <c r="X28" s="626"/>
      <c r="Y28" s="627"/>
      <c r="Z28" s="628">
        <v>0.7</v>
      </c>
      <c r="AA28" s="628"/>
      <c r="AB28" s="628"/>
      <c r="AC28" s="628"/>
      <c r="AD28" s="629">
        <v>2301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672345</v>
      </c>
      <c r="CS28" s="626"/>
      <c r="CT28" s="626"/>
      <c r="CU28" s="626"/>
      <c r="CV28" s="626"/>
      <c r="CW28" s="626"/>
      <c r="CX28" s="626"/>
      <c r="CY28" s="627"/>
      <c r="CZ28" s="659">
        <v>12.5</v>
      </c>
      <c r="DA28" s="660"/>
      <c r="DB28" s="660"/>
      <c r="DC28" s="661"/>
      <c r="DD28" s="634">
        <v>665178</v>
      </c>
      <c r="DE28" s="626"/>
      <c r="DF28" s="626"/>
      <c r="DG28" s="626"/>
      <c r="DH28" s="626"/>
      <c r="DI28" s="626"/>
      <c r="DJ28" s="626"/>
      <c r="DK28" s="627"/>
      <c r="DL28" s="634">
        <v>665178</v>
      </c>
      <c r="DM28" s="626"/>
      <c r="DN28" s="626"/>
      <c r="DO28" s="626"/>
      <c r="DP28" s="626"/>
      <c r="DQ28" s="626"/>
      <c r="DR28" s="626"/>
      <c r="DS28" s="626"/>
      <c r="DT28" s="626"/>
      <c r="DU28" s="626"/>
      <c r="DV28" s="627"/>
      <c r="DW28" s="630">
        <v>19.600000000000001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3209</v>
      </c>
      <c r="S29" s="626"/>
      <c r="T29" s="626"/>
      <c r="U29" s="626"/>
      <c r="V29" s="626"/>
      <c r="W29" s="626"/>
      <c r="X29" s="626"/>
      <c r="Y29" s="627"/>
      <c r="Z29" s="628">
        <v>0.1</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672126</v>
      </c>
      <c r="CS29" s="657"/>
      <c r="CT29" s="657"/>
      <c r="CU29" s="657"/>
      <c r="CV29" s="657"/>
      <c r="CW29" s="657"/>
      <c r="CX29" s="657"/>
      <c r="CY29" s="658"/>
      <c r="CZ29" s="659">
        <v>12.5</v>
      </c>
      <c r="DA29" s="660"/>
      <c r="DB29" s="660"/>
      <c r="DC29" s="661"/>
      <c r="DD29" s="634">
        <v>664959</v>
      </c>
      <c r="DE29" s="657"/>
      <c r="DF29" s="657"/>
      <c r="DG29" s="657"/>
      <c r="DH29" s="657"/>
      <c r="DI29" s="657"/>
      <c r="DJ29" s="657"/>
      <c r="DK29" s="658"/>
      <c r="DL29" s="634">
        <v>664959</v>
      </c>
      <c r="DM29" s="657"/>
      <c r="DN29" s="657"/>
      <c r="DO29" s="657"/>
      <c r="DP29" s="657"/>
      <c r="DQ29" s="657"/>
      <c r="DR29" s="657"/>
      <c r="DS29" s="657"/>
      <c r="DT29" s="657"/>
      <c r="DU29" s="657"/>
      <c r="DV29" s="658"/>
      <c r="DW29" s="630">
        <v>19.600000000000001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176667</v>
      </c>
      <c r="S30" s="626"/>
      <c r="T30" s="626"/>
      <c r="U30" s="626"/>
      <c r="V30" s="626"/>
      <c r="W30" s="626"/>
      <c r="X30" s="626"/>
      <c r="Y30" s="627"/>
      <c r="Z30" s="628">
        <v>3.2</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99.9</v>
      </c>
      <c r="BH30" s="684"/>
      <c r="BI30" s="684"/>
      <c r="BJ30" s="684"/>
      <c r="BK30" s="684"/>
      <c r="BL30" s="684"/>
      <c r="BM30" s="620">
        <v>99.3</v>
      </c>
      <c r="BN30" s="684"/>
      <c r="BO30" s="684"/>
      <c r="BP30" s="684"/>
      <c r="BQ30" s="685"/>
      <c r="BR30" s="683">
        <v>99.9</v>
      </c>
      <c r="BS30" s="684"/>
      <c r="BT30" s="684"/>
      <c r="BU30" s="684"/>
      <c r="BV30" s="684"/>
      <c r="BW30" s="684"/>
      <c r="BX30" s="620">
        <v>99.3</v>
      </c>
      <c r="BY30" s="684"/>
      <c r="BZ30" s="684"/>
      <c r="CA30" s="684"/>
      <c r="CB30" s="685"/>
      <c r="CD30" s="688"/>
      <c r="CE30" s="689"/>
      <c r="CF30" s="639" t="s">
        <v>295</v>
      </c>
      <c r="CG30" s="640"/>
      <c r="CH30" s="640"/>
      <c r="CI30" s="640"/>
      <c r="CJ30" s="640"/>
      <c r="CK30" s="640"/>
      <c r="CL30" s="640"/>
      <c r="CM30" s="640"/>
      <c r="CN30" s="640"/>
      <c r="CO30" s="640"/>
      <c r="CP30" s="640"/>
      <c r="CQ30" s="641"/>
      <c r="CR30" s="625">
        <v>596442</v>
      </c>
      <c r="CS30" s="626"/>
      <c r="CT30" s="626"/>
      <c r="CU30" s="626"/>
      <c r="CV30" s="626"/>
      <c r="CW30" s="626"/>
      <c r="CX30" s="626"/>
      <c r="CY30" s="627"/>
      <c r="CZ30" s="659">
        <v>11.1</v>
      </c>
      <c r="DA30" s="660"/>
      <c r="DB30" s="660"/>
      <c r="DC30" s="661"/>
      <c r="DD30" s="634">
        <v>589725</v>
      </c>
      <c r="DE30" s="626"/>
      <c r="DF30" s="626"/>
      <c r="DG30" s="626"/>
      <c r="DH30" s="626"/>
      <c r="DI30" s="626"/>
      <c r="DJ30" s="626"/>
      <c r="DK30" s="627"/>
      <c r="DL30" s="634">
        <v>589725</v>
      </c>
      <c r="DM30" s="626"/>
      <c r="DN30" s="626"/>
      <c r="DO30" s="626"/>
      <c r="DP30" s="626"/>
      <c r="DQ30" s="626"/>
      <c r="DR30" s="626"/>
      <c r="DS30" s="626"/>
      <c r="DT30" s="626"/>
      <c r="DU30" s="626"/>
      <c r="DV30" s="627"/>
      <c r="DW30" s="630">
        <v>17.399999999999999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95466</v>
      </c>
      <c r="S31" s="626"/>
      <c r="T31" s="626"/>
      <c r="U31" s="626"/>
      <c r="V31" s="626"/>
      <c r="W31" s="626"/>
      <c r="X31" s="626"/>
      <c r="Y31" s="627"/>
      <c r="Z31" s="628">
        <v>1.7</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99.8</v>
      </c>
      <c r="BH31" s="657"/>
      <c r="BI31" s="657"/>
      <c r="BJ31" s="657"/>
      <c r="BK31" s="657"/>
      <c r="BL31" s="657"/>
      <c r="BM31" s="631">
        <v>98.5</v>
      </c>
      <c r="BN31" s="681"/>
      <c r="BO31" s="681"/>
      <c r="BP31" s="681"/>
      <c r="BQ31" s="682"/>
      <c r="BR31" s="680">
        <v>99.8</v>
      </c>
      <c r="BS31" s="657"/>
      <c r="BT31" s="657"/>
      <c r="BU31" s="657"/>
      <c r="BV31" s="657"/>
      <c r="BW31" s="657"/>
      <c r="BX31" s="631">
        <v>98.3</v>
      </c>
      <c r="BY31" s="681"/>
      <c r="BZ31" s="681"/>
      <c r="CA31" s="681"/>
      <c r="CB31" s="682"/>
      <c r="CD31" s="688"/>
      <c r="CE31" s="689"/>
      <c r="CF31" s="639" t="s">
        <v>299</v>
      </c>
      <c r="CG31" s="640"/>
      <c r="CH31" s="640"/>
      <c r="CI31" s="640"/>
      <c r="CJ31" s="640"/>
      <c r="CK31" s="640"/>
      <c r="CL31" s="640"/>
      <c r="CM31" s="640"/>
      <c r="CN31" s="640"/>
      <c r="CO31" s="640"/>
      <c r="CP31" s="640"/>
      <c r="CQ31" s="641"/>
      <c r="CR31" s="625">
        <v>75684</v>
      </c>
      <c r="CS31" s="657"/>
      <c r="CT31" s="657"/>
      <c r="CU31" s="657"/>
      <c r="CV31" s="657"/>
      <c r="CW31" s="657"/>
      <c r="CX31" s="657"/>
      <c r="CY31" s="658"/>
      <c r="CZ31" s="659">
        <v>1.4</v>
      </c>
      <c r="DA31" s="660"/>
      <c r="DB31" s="660"/>
      <c r="DC31" s="661"/>
      <c r="DD31" s="634">
        <v>75234</v>
      </c>
      <c r="DE31" s="657"/>
      <c r="DF31" s="657"/>
      <c r="DG31" s="657"/>
      <c r="DH31" s="657"/>
      <c r="DI31" s="657"/>
      <c r="DJ31" s="657"/>
      <c r="DK31" s="658"/>
      <c r="DL31" s="634">
        <v>75234</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75183</v>
      </c>
      <c r="S32" s="626"/>
      <c r="T32" s="626"/>
      <c r="U32" s="626"/>
      <c r="V32" s="626"/>
      <c r="W32" s="626"/>
      <c r="X32" s="626"/>
      <c r="Y32" s="627"/>
      <c r="Z32" s="628">
        <v>1.4</v>
      </c>
      <c r="AA32" s="628"/>
      <c r="AB32" s="628"/>
      <c r="AC32" s="628"/>
      <c r="AD32" s="629">
        <v>1926</v>
      </c>
      <c r="AE32" s="629"/>
      <c r="AF32" s="629"/>
      <c r="AG32" s="629"/>
      <c r="AH32" s="629"/>
      <c r="AI32" s="629"/>
      <c r="AJ32" s="629"/>
      <c r="AK32" s="629"/>
      <c r="AL32" s="630">
        <v>0.1</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99.9</v>
      </c>
      <c r="BH32" s="693"/>
      <c r="BI32" s="693"/>
      <c r="BJ32" s="693"/>
      <c r="BK32" s="693"/>
      <c r="BL32" s="693"/>
      <c r="BM32" s="694">
        <v>99.5</v>
      </c>
      <c r="BN32" s="693"/>
      <c r="BO32" s="693"/>
      <c r="BP32" s="693"/>
      <c r="BQ32" s="695"/>
      <c r="BR32" s="692">
        <v>99.9</v>
      </c>
      <c r="BS32" s="693"/>
      <c r="BT32" s="693"/>
      <c r="BU32" s="693"/>
      <c r="BV32" s="693"/>
      <c r="BW32" s="693"/>
      <c r="BX32" s="694">
        <v>99.5</v>
      </c>
      <c r="BY32" s="693"/>
      <c r="BZ32" s="693"/>
      <c r="CA32" s="693"/>
      <c r="CB32" s="695"/>
      <c r="CD32" s="690"/>
      <c r="CE32" s="691"/>
      <c r="CF32" s="639" t="s">
        <v>302</v>
      </c>
      <c r="CG32" s="640"/>
      <c r="CH32" s="640"/>
      <c r="CI32" s="640"/>
      <c r="CJ32" s="640"/>
      <c r="CK32" s="640"/>
      <c r="CL32" s="640"/>
      <c r="CM32" s="640"/>
      <c r="CN32" s="640"/>
      <c r="CO32" s="640"/>
      <c r="CP32" s="640"/>
      <c r="CQ32" s="641"/>
      <c r="CR32" s="625">
        <v>219</v>
      </c>
      <c r="CS32" s="626"/>
      <c r="CT32" s="626"/>
      <c r="CU32" s="626"/>
      <c r="CV32" s="626"/>
      <c r="CW32" s="626"/>
      <c r="CX32" s="626"/>
      <c r="CY32" s="627"/>
      <c r="CZ32" s="659">
        <v>0</v>
      </c>
      <c r="DA32" s="660"/>
      <c r="DB32" s="660"/>
      <c r="DC32" s="661"/>
      <c r="DD32" s="634">
        <v>219</v>
      </c>
      <c r="DE32" s="626"/>
      <c r="DF32" s="626"/>
      <c r="DG32" s="626"/>
      <c r="DH32" s="626"/>
      <c r="DI32" s="626"/>
      <c r="DJ32" s="626"/>
      <c r="DK32" s="627"/>
      <c r="DL32" s="634">
        <v>219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619798</v>
      </c>
      <c r="S33" s="626"/>
      <c r="T33" s="626"/>
      <c r="U33" s="626"/>
      <c r="V33" s="626"/>
      <c r="W33" s="626"/>
      <c r="X33" s="626"/>
      <c r="Y33" s="627"/>
      <c r="Z33" s="628">
        <v>11.1</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1989963</v>
      </c>
      <c r="CS33" s="657"/>
      <c r="CT33" s="657"/>
      <c r="CU33" s="657"/>
      <c r="CV33" s="657"/>
      <c r="CW33" s="657"/>
      <c r="CX33" s="657"/>
      <c r="CY33" s="658"/>
      <c r="CZ33" s="659">
        <v>37</v>
      </c>
      <c r="DA33" s="660"/>
      <c r="DB33" s="660"/>
      <c r="DC33" s="661"/>
      <c r="DD33" s="634">
        <v>1615227</v>
      </c>
      <c r="DE33" s="657"/>
      <c r="DF33" s="657"/>
      <c r="DG33" s="657"/>
      <c r="DH33" s="657"/>
      <c r="DI33" s="657"/>
      <c r="DJ33" s="657"/>
      <c r="DK33" s="658"/>
      <c r="DL33" s="634">
        <v>1351215</v>
      </c>
      <c r="DM33" s="657"/>
      <c r="DN33" s="657"/>
      <c r="DO33" s="657"/>
      <c r="DP33" s="657"/>
      <c r="DQ33" s="657"/>
      <c r="DR33" s="657"/>
      <c r="DS33" s="657"/>
      <c r="DT33" s="657"/>
      <c r="DU33" s="657"/>
      <c r="DV33" s="658"/>
      <c r="DW33" s="630">
        <v>39.799999999999997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597083</v>
      </c>
      <c r="CS34" s="626"/>
      <c r="CT34" s="626"/>
      <c r="CU34" s="626"/>
      <c r="CV34" s="626"/>
      <c r="CW34" s="626"/>
      <c r="CX34" s="626"/>
      <c r="CY34" s="627"/>
      <c r="CZ34" s="659">
        <v>11.1</v>
      </c>
      <c r="DA34" s="660"/>
      <c r="DB34" s="660"/>
      <c r="DC34" s="661"/>
      <c r="DD34" s="634">
        <v>431798</v>
      </c>
      <c r="DE34" s="626"/>
      <c r="DF34" s="626"/>
      <c r="DG34" s="626"/>
      <c r="DH34" s="626"/>
      <c r="DI34" s="626"/>
      <c r="DJ34" s="626"/>
      <c r="DK34" s="627"/>
      <c r="DL34" s="634">
        <v>355993</v>
      </c>
      <c r="DM34" s="626"/>
      <c r="DN34" s="626"/>
      <c r="DO34" s="626"/>
      <c r="DP34" s="626"/>
      <c r="DQ34" s="626"/>
      <c r="DR34" s="626"/>
      <c r="DS34" s="626"/>
      <c r="DT34" s="626"/>
      <c r="DU34" s="626"/>
      <c r="DV34" s="627"/>
      <c r="DW34" s="630">
        <v>10.5</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228898</v>
      </c>
      <c r="S35" s="626"/>
      <c r="T35" s="626"/>
      <c r="U35" s="626"/>
      <c r="V35" s="626"/>
      <c r="W35" s="626"/>
      <c r="X35" s="626"/>
      <c r="Y35" s="627"/>
      <c r="Z35" s="628">
        <v>4.0999999999999996</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757723</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5866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91328</v>
      </c>
      <c r="CS35" s="657"/>
      <c r="CT35" s="657"/>
      <c r="CU35" s="657"/>
      <c r="CV35" s="657"/>
      <c r="CW35" s="657"/>
      <c r="CX35" s="657"/>
      <c r="CY35" s="658"/>
      <c r="CZ35" s="659">
        <v>1.7</v>
      </c>
      <c r="DA35" s="660"/>
      <c r="DB35" s="660"/>
      <c r="DC35" s="661"/>
      <c r="DD35" s="634">
        <v>69822</v>
      </c>
      <c r="DE35" s="657"/>
      <c r="DF35" s="657"/>
      <c r="DG35" s="657"/>
      <c r="DH35" s="657"/>
      <c r="DI35" s="657"/>
      <c r="DJ35" s="657"/>
      <c r="DK35" s="658"/>
      <c r="DL35" s="634">
        <v>20147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5564514</v>
      </c>
      <c r="S36" s="698"/>
      <c r="T36" s="698"/>
      <c r="U36" s="698"/>
      <c r="V36" s="698"/>
      <c r="W36" s="698"/>
      <c r="X36" s="698"/>
      <c r="Y36" s="699"/>
      <c r="Z36" s="700">
        <v>100</v>
      </c>
      <c r="AA36" s="700"/>
      <c r="AB36" s="700"/>
      <c r="AC36" s="700"/>
      <c r="AD36" s="701">
        <v>3169508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248825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-18921</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535902</v>
      </c>
      <c r="CS36" s="626"/>
      <c r="CT36" s="626"/>
      <c r="CU36" s="626"/>
      <c r="CV36" s="626"/>
      <c r="CW36" s="626"/>
      <c r="CX36" s="626"/>
      <c r="CY36" s="627"/>
      <c r="CZ36" s="659">
        <v>10</v>
      </c>
      <c r="DA36" s="660"/>
      <c r="DB36" s="660"/>
      <c r="DC36" s="661"/>
      <c r="DD36" s="634">
        <v>425098</v>
      </c>
      <c r="DE36" s="626"/>
      <c r="DF36" s="626"/>
      <c r="DG36" s="626"/>
      <c r="DH36" s="626"/>
      <c r="DI36" s="626"/>
      <c r="DJ36" s="626"/>
      <c r="DK36" s="627"/>
      <c r="DL36" s="634">
        <v>346030</v>
      </c>
      <c r="DM36" s="626"/>
      <c r="DN36" s="626"/>
      <c r="DO36" s="626"/>
      <c r="DP36" s="626"/>
      <c r="DQ36" s="626"/>
      <c r="DR36" s="626"/>
      <c r="DS36" s="626"/>
      <c r="DT36" s="626"/>
      <c r="DU36" s="626"/>
      <c r="DV36" s="627"/>
      <c r="DW36" s="630">
        <v>10.199999999999999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60483</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1404</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222747</v>
      </c>
      <c r="CS37" s="657"/>
      <c r="CT37" s="657"/>
      <c r="CU37" s="657"/>
      <c r="CV37" s="657"/>
      <c r="CW37" s="657"/>
      <c r="CX37" s="657"/>
      <c r="CY37" s="658"/>
      <c r="CZ37" s="659">
        <v>4.0999999999999996</v>
      </c>
      <c r="DA37" s="660"/>
      <c r="DB37" s="660"/>
      <c r="DC37" s="661"/>
      <c r="DD37" s="634">
        <v>213047</v>
      </c>
      <c r="DE37" s="657"/>
      <c r="DF37" s="657"/>
      <c r="DG37" s="657"/>
      <c r="DH37" s="657"/>
      <c r="DI37" s="657"/>
      <c r="DJ37" s="657"/>
      <c r="DK37" s="658"/>
      <c r="DL37" s="634">
        <v>180015</v>
      </c>
      <c r="DM37" s="657"/>
      <c r="DN37" s="657"/>
      <c r="DO37" s="657"/>
      <c r="DP37" s="657"/>
      <c r="DQ37" s="657"/>
      <c r="DR37" s="657"/>
      <c r="DS37" s="657"/>
      <c r="DT37" s="657"/>
      <c r="DU37" s="657"/>
      <c r="DV37" s="658"/>
      <c r="DW37" s="630">
        <v>5.3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2273</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757723</v>
      </c>
      <c r="CS38" s="626"/>
      <c r="CT38" s="626"/>
      <c r="CU38" s="626"/>
      <c r="CV38" s="626"/>
      <c r="CW38" s="626"/>
      <c r="CX38" s="626"/>
      <c r="CY38" s="627"/>
      <c r="CZ38" s="659">
        <v>14.1</v>
      </c>
      <c r="DA38" s="660"/>
      <c r="DB38" s="660"/>
      <c r="DC38" s="661"/>
      <c r="DD38" s="634">
        <v>688509</v>
      </c>
      <c r="DE38" s="626"/>
      <c r="DF38" s="626"/>
      <c r="DG38" s="626"/>
      <c r="DH38" s="626"/>
      <c r="DI38" s="626"/>
      <c r="DJ38" s="626"/>
      <c r="DK38" s="627"/>
      <c r="DL38" s="634">
        <v>629045</v>
      </c>
      <c r="DM38" s="626"/>
      <c r="DN38" s="626"/>
      <c r="DO38" s="626"/>
      <c r="DP38" s="626"/>
      <c r="DQ38" s="626"/>
      <c r="DR38" s="626"/>
      <c r="DS38" s="626"/>
      <c r="DT38" s="626"/>
      <c r="DU38" s="626"/>
      <c r="DV38" s="627"/>
      <c r="DW38" s="630">
        <v>18.5</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67</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3559</v>
      </c>
      <c r="CS39" s="657"/>
      <c r="CT39" s="657"/>
      <c r="CU39" s="657"/>
      <c r="CV39" s="657"/>
      <c r="CW39" s="657"/>
      <c r="CX39" s="657"/>
      <c r="CY39" s="658"/>
      <c r="CZ39" s="659">
        <v>0.1</v>
      </c>
      <c r="DA39" s="660"/>
      <c r="DB39" s="660"/>
      <c r="DC39" s="661"/>
      <c r="DD39" s="634" t="s">
        <v>321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112371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151</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4368</v>
      </c>
      <c r="CS40" s="626"/>
      <c r="CT40" s="626"/>
      <c r="CU40" s="626"/>
      <c r="CV40" s="626"/>
      <c r="CW40" s="626"/>
      <c r="CX40" s="626"/>
      <c r="CY40" s="627"/>
      <c r="CZ40" s="659">
        <v>0.1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336044</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1080485</v>
      </c>
      <c r="CS42" s="626"/>
      <c r="CT42" s="626"/>
      <c r="CU42" s="626"/>
      <c r="CV42" s="626"/>
      <c r="CW42" s="626"/>
      <c r="CX42" s="626"/>
      <c r="CY42" s="627"/>
      <c r="CZ42" s="659">
        <v>20.100000000000001</v>
      </c>
      <c r="DA42" s="708"/>
      <c r="DB42" s="708"/>
      <c r="DC42" s="709"/>
      <c r="DD42" s="634">
        <v>189441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45381</v>
      </c>
      <c r="CS43" s="657"/>
      <c r="CT43" s="657"/>
      <c r="CU43" s="657"/>
      <c r="CV43" s="657"/>
      <c r="CW43" s="657"/>
      <c r="CX43" s="657"/>
      <c r="CY43" s="658"/>
      <c r="CZ43" s="659">
        <v>0.8</v>
      </c>
      <c r="DA43" s="660"/>
      <c r="DB43" s="660"/>
      <c r="DC43" s="661"/>
      <c r="DD43" s="634">
        <v>45285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566013</v>
      </c>
      <c r="CS44" s="626"/>
      <c r="CT44" s="626"/>
      <c r="CU44" s="626"/>
      <c r="CV44" s="626"/>
      <c r="CW44" s="626"/>
      <c r="CX44" s="626"/>
      <c r="CY44" s="627"/>
      <c r="CZ44" s="659">
        <v>10.5</v>
      </c>
      <c r="DA44" s="708"/>
      <c r="DB44" s="708"/>
      <c r="DC44" s="709"/>
      <c r="DD44" s="634">
        <v>130560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163651</v>
      </c>
      <c r="CS45" s="657"/>
      <c r="CT45" s="657"/>
      <c r="CU45" s="657"/>
      <c r="CV45" s="657"/>
      <c r="CW45" s="657"/>
      <c r="CX45" s="657"/>
      <c r="CY45" s="658"/>
      <c r="CZ45" s="659">
        <v>3</v>
      </c>
      <c r="DA45" s="660"/>
      <c r="DB45" s="660"/>
      <c r="DC45" s="661"/>
      <c r="DD45" s="634">
        <v>58130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355199</v>
      </c>
      <c r="CS46" s="626"/>
      <c r="CT46" s="626"/>
      <c r="CU46" s="626"/>
      <c r="CV46" s="626"/>
      <c r="CW46" s="626"/>
      <c r="CX46" s="626"/>
      <c r="CY46" s="627"/>
      <c r="CZ46" s="659">
        <v>6.6</v>
      </c>
      <c r="DA46" s="708"/>
      <c r="DB46" s="708"/>
      <c r="DC46" s="709"/>
      <c r="DD46" s="634">
        <v>57167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514472</v>
      </c>
      <c r="CS47" s="657"/>
      <c r="CT47" s="657"/>
      <c r="CU47" s="657"/>
      <c r="CV47" s="657"/>
      <c r="CW47" s="657"/>
      <c r="CX47" s="657"/>
      <c r="CY47" s="658"/>
      <c r="CZ47" s="659">
        <v>9.6</v>
      </c>
      <c r="DA47" s="660"/>
      <c r="DB47" s="660"/>
      <c r="DC47" s="661"/>
      <c r="DD47" s="634">
        <v>58881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5381047</v>
      </c>
      <c r="CS49" s="693"/>
      <c r="CT49" s="693"/>
      <c r="CU49" s="693"/>
      <c r="CV49" s="693"/>
      <c r="CW49" s="693"/>
      <c r="CX49" s="693"/>
      <c r="CY49" s="720"/>
      <c r="CZ49" s="721">
        <v>100</v>
      </c>
      <c r="DA49" s="722"/>
      <c r="DB49" s="722"/>
      <c r="DC49" s="723"/>
      <c r="DD49" s="724">
        <v>3512432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5565</v>
      </c>
      <c r="R7" s="755"/>
      <c r="S7" s="755"/>
      <c r="T7" s="755"/>
      <c r="U7" s="755"/>
      <c r="V7" s="755">
        <v>5381</v>
      </c>
      <c r="W7" s="755"/>
      <c r="X7" s="755"/>
      <c r="Y7" s="755"/>
      <c r="Z7" s="755"/>
      <c r="AA7" s="755">
        <v>183</v>
      </c>
      <c r="AB7" s="755"/>
      <c r="AC7" s="755"/>
      <c r="AD7" s="755"/>
      <c r="AE7" s="756"/>
      <c r="AF7" s="757">
        <v>129</v>
      </c>
      <c r="AG7" s="758"/>
      <c r="AH7" s="758"/>
      <c r="AI7" s="758"/>
      <c r="AJ7" s="759"/>
      <c r="AK7" s="794">
        <v>177</v>
      </c>
      <c r="AL7" s="795"/>
      <c r="AM7" s="795"/>
      <c r="AN7" s="795"/>
      <c r="AO7" s="795"/>
      <c r="AP7" s="795">
        <v>7912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5565</v>
      </c>
      <c r="R23" s="814"/>
      <c r="S23" s="814"/>
      <c r="T23" s="814"/>
      <c r="U23" s="814"/>
      <c r="V23" s="814">
        <v>5381</v>
      </c>
      <c r="W23" s="814"/>
      <c r="X23" s="814"/>
      <c r="Y23" s="814"/>
      <c r="Z23" s="814"/>
      <c r="AA23" s="814">
        <v>183</v>
      </c>
      <c r="AB23" s="814"/>
      <c r="AC23" s="814"/>
      <c r="AD23" s="814"/>
      <c r="AE23" s="815"/>
      <c r="AF23" s="816">
        <v>129</v>
      </c>
      <c r="AG23" s="814"/>
      <c r="AH23" s="814"/>
      <c r="AI23" s="814"/>
      <c r="AJ23" s="817"/>
      <c r="AK23" s="818"/>
      <c r="AL23" s="819"/>
      <c r="AM23" s="819"/>
      <c r="AN23" s="819"/>
      <c r="AO23" s="819"/>
      <c r="AP23" s="814">
        <v>7912</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1267</v>
      </c>
      <c r="R28" s="843"/>
      <c r="S28" s="843"/>
      <c r="T28" s="843"/>
      <c r="U28" s="843"/>
      <c r="V28" s="843">
        <v>1261</v>
      </c>
      <c r="W28" s="843"/>
      <c r="X28" s="843"/>
      <c r="Y28" s="843"/>
      <c r="Z28" s="843"/>
      <c r="AA28" s="843">
        <v>6</v>
      </c>
      <c r="AB28" s="843"/>
      <c r="AC28" s="843"/>
      <c r="AD28" s="843"/>
      <c r="AE28" s="844"/>
      <c r="AF28" s="845">
        <v>6</v>
      </c>
      <c r="AG28" s="843"/>
      <c r="AH28" s="843"/>
      <c r="AI28" s="843"/>
      <c r="AJ28" s="846"/>
      <c r="AK28" s="847">
        <v>119</v>
      </c>
      <c r="AL28" s="838"/>
      <c r="AM28" s="838"/>
      <c r="AN28" s="838"/>
      <c r="AO28" s="838"/>
      <c r="AP28" s="838" t="s">
        <v>549</v>
      </c>
      <c r="AQ28" s="838"/>
      <c r="AR28" s="838"/>
      <c r="AS28" s="838"/>
      <c r="AT28" s="838"/>
      <c r="AU28" s="838" t="s">
        <v>550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874</v>
      </c>
      <c r="R29" s="779"/>
      <c r="S29" s="779"/>
      <c r="T29" s="779"/>
      <c r="U29" s="779"/>
      <c r="V29" s="779">
        <v>855</v>
      </c>
      <c r="W29" s="779"/>
      <c r="X29" s="779"/>
      <c r="Y29" s="779"/>
      <c r="Z29" s="779"/>
      <c r="AA29" s="779">
        <v>19</v>
      </c>
      <c r="AB29" s="779"/>
      <c r="AC29" s="779"/>
      <c r="AD29" s="779"/>
      <c r="AE29" s="780"/>
      <c r="AF29" s="781">
        <v>20</v>
      </c>
      <c r="AG29" s="782"/>
      <c r="AH29" s="782"/>
      <c r="AI29" s="782"/>
      <c r="AJ29" s="783"/>
      <c r="AK29" s="850">
        <v>156</v>
      </c>
      <c r="AL29" s="851"/>
      <c r="AM29" s="851"/>
      <c r="AN29" s="851"/>
      <c r="AO29" s="851"/>
      <c r="AP29" s="851" t="s">
        <v>545</v>
      </c>
      <c r="AQ29" s="851"/>
      <c r="AR29" s="851"/>
      <c r="AS29" s="851"/>
      <c r="AT29" s="851"/>
      <c r="AU29" s="851" t="s">
        <v>545</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104</v>
      </c>
      <c r="R30" s="779"/>
      <c r="S30" s="779"/>
      <c r="T30" s="779"/>
      <c r="U30" s="779"/>
      <c r="V30" s="779">
        <v>103</v>
      </c>
      <c r="W30" s="779"/>
      <c r="X30" s="779"/>
      <c r="Y30" s="779"/>
      <c r="Z30" s="779"/>
      <c r="AA30" s="779">
        <v>1</v>
      </c>
      <c r="AB30" s="779"/>
      <c r="AC30" s="779"/>
      <c r="AD30" s="779"/>
      <c r="AE30" s="780"/>
      <c r="AF30" s="781">
        <v>1</v>
      </c>
      <c r="AG30" s="782"/>
      <c r="AH30" s="782"/>
      <c r="AI30" s="782"/>
      <c r="AJ30" s="783"/>
      <c r="AK30" s="850">
        <v>45</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247</v>
      </c>
      <c r="R31" s="779"/>
      <c r="S31" s="779"/>
      <c r="T31" s="779"/>
      <c r="U31" s="779"/>
      <c r="V31" s="779">
        <v>230</v>
      </c>
      <c r="W31" s="779"/>
      <c r="X31" s="779"/>
      <c r="Y31" s="779"/>
      <c r="Z31" s="779"/>
      <c r="AA31" s="779">
        <v>17</v>
      </c>
      <c r="AB31" s="779"/>
      <c r="AC31" s="779"/>
      <c r="AD31" s="779"/>
      <c r="AE31" s="780"/>
      <c r="AF31" s="781">
        <v>17</v>
      </c>
      <c r="AG31" s="782"/>
      <c r="AH31" s="782"/>
      <c r="AI31" s="782"/>
      <c r="AJ31" s="783"/>
      <c r="AK31" s="850">
        <v>60</v>
      </c>
      <c r="AL31" s="851"/>
      <c r="AM31" s="851"/>
      <c r="AN31" s="851"/>
      <c r="AO31" s="851"/>
      <c r="AP31" s="851">
        <v>683</v>
      </c>
      <c r="AQ31" s="851"/>
      <c r="AR31" s="851"/>
      <c r="AS31" s="851"/>
      <c r="AT31" s="851"/>
      <c r="AU31" s="851">
        <v>356</v>
      </c>
      <c r="AV31" s="851"/>
      <c r="AW31" s="851"/>
      <c r="AX31" s="851"/>
      <c r="AY31" s="851"/>
      <c r="AZ31" s="852" t="s">
        <v>545</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346</v>
      </c>
      <c r="R32" s="779"/>
      <c r="S32" s="779"/>
      <c r="T32" s="779"/>
      <c r="U32" s="779"/>
      <c r="V32" s="779">
        <v>345</v>
      </c>
      <c r="W32" s="779"/>
      <c r="X32" s="779"/>
      <c r="Y32" s="779"/>
      <c r="Z32" s="779"/>
      <c r="AA32" s="779">
        <v>1</v>
      </c>
      <c r="AB32" s="779"/>
      <c r="AC32" s="779"/>
      <c r="AD32" s="779"/>
      <c r="AE32" s="780"/>
      <c r="AF32" s="781">
        <v>1</v>
      </c>
      <c r="AG32" s="782"/>
      <c r="AH32" s="782"/>
      <c r="AI32" s="782"/>
      <c r="AJ32" s="783"/>
      <c r="AK32" s="850">
        <v>207</v>
      </c>
      <c r="AL32" s="851"/>
      <c r="AM32" s="851"/>
      <c r="AN32" s="851"/>
      <c r="AO32" s="851"/>
      <c r="AP32" s="851">
        <v>2440</v>
      </c>
      <c r="AQ32" s="851"/>
      <c r="AR32" s="851"/>
      <c r="AS32" s="851"/>
      <c r="AT32" s="851"/>
      <c r="AU32" s="851">
        <v>2364</v>
      </c>
      <c r="AV32" s="851"/>
      <c r="AW32" s="851"/>
      <c r="AX32" s="851"/>
      <c r="AY32" s="851"/>
      <c r="AZ32" s="852" t="s">
        <v>545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18</v>
      </c>
      <c r="R33" s="779"/>
      <c r="S33" s="779"/>
      <c r="T33" s="779"/>
      <c r="U33" s="779"/>
      <c r="V33" s="779">
        <v>17</v>
      </c>
      <c r="W33" s="779"/>
      <c r="X33" s="779"/>
      <c r="Y33" s="779"/>
      <c r="Z33" s="779"/>
      <c r="AA33" s="779">
        <v>0</v>
      </c>
      <c r="AB33" s="779"/>
      <c r="AC33" s="779"/>
      <c r="AD33" s="779"/>
      <c r="AE33" s="780"/>
      <c r="AF33" s="781">
        <v>0</v>
      </c>
      <c r="AG33" s="782"/>
      <c r="AH33" s="782"/>
      <c r="AI33" s="782"/>
      <c r="AJ33" s="783"/>
      <c r="AK33" s="850">
        <v>14</v>
      </c>
      <c r="AL33" s="851"/>
      <c r="AM33" s="851"/>
      <c r="AN33" s="851"/>
      <c r="AO33" s="851"/>
      <c r="AP33" s="851">
        <v>136</v>
      </c>
      <c r="AQ33" s="851"/>
      <c r="AR33" s="851"/>
      <c r="AS33" s="851"/>
      <c r="AT33" s="851"/>
      <c r="AU33" s="851">
        <v>127</v>
      </c>
      <c r="AV33" s="851"/>
      <c r="AW33" s="851"/>
      <c r="AX33" s="851"/>
      <c r="AY33" s="851"/>
      <c r="AZ33" s="852" t="s">
        <v>550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49</v>
      </c>
      <c r="R34" s="779"/>
      <c r="S34" s="779"/>
      <c r="T34" s="779"/>
      <c r="U34" s="779"/>
      <c r="V34" s="779">
        <v>48</v>
      </c>
      <c r="W34" s="779"/>
      <c r="X34" s="779"/>
      <c r="Y34" s="779"/>
      <c r="Z34" s="779"/>
      <c r="AA34" s="779">
        <v>1</v>
      </c>
      <c r="AB34" s="779"/>
      <c r="AC34" s="779"/>
      <c r="AD34" s="779"/>
      <c r="AE34" s="780"/>
      <c r="AF34" s="781">
        <v>1</v>
      </c>
      <c r="AG34" s="782"/>
      <c r="AH34" s="782"/>
      <c r="AI34" s="782"/>
      <c r="AJ34" s="783"/>
      <c r="AK34" s="850">
        <v>28</v>
      </c>
      <c r="AL34" s="851"/>
      <c r="AM34" s="851"/>
      <c r="AN34" s="851"/>
      <c r="AO34" s="851"/>
      <c r="AP34" s="851">
        <v>173</v>
      </c>
      <c r="AQ34" s="851"/>
      <c r="AR34" s="851"/>
      <c r="AS34" s="851"/>
      <c r="AT34" s="851"/>
      <c r="AU34" s="851">
        <v>171</v>
      </c>
      <c r="AV34" s="851"/>
      <c r="AW34" s="851"/>
      <c r="AX34" s="851"/>
      <c r="AY34" s="851"/>
      <c r="AZ34" s="852" t="s">
        <v>545</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8</v>
      </c>
      <c r="R35" s="779"/>
      <c r="S35" s="779"/>
      <c r="T35" s="779"/>
      <c r="U35" s="779"/>
      <c r="V35" s="779">
        <v>7</v>
      </c>
      <c r="W35" s="779"/>
      <c r="X35" s="779"/>
      <c r="Y35" s="779"/>
      <c r="Z35" s="779"/>
      <c r="AA35" s="779">
        <v>1</v>
      </c>
      <c r="AB35" s="779"/>
      <c r="AC35" s="779"/>
      <c r="AD35" s="779"/>
      <c r="AE35" s="780"/>
      <c r="AF35" s="781">
        <v>31</v>
      </c>
      <c r="AG35" s="782"/>
      <c r="AH35" s="782"/>
      <c r="AI35" s="782"/>
      <c r="AJ35" s="783"/>
      <c r="AK35" s="850" t="s">
        <v>545</v>
      </c>
      <c r="AL35" s="851"/>
      <c r="AM35" s="851"/>
      <c r="AN35" s="851"/>
      <c r="AO35" s="851"/>
      <c r="AP35" s="851" t="s">
        <v>549</v>
      </c>
      <c r="AQ35" s="851"/>
      <c r="AR35" s="851"/>
      <c r="AS35" s="851"/>
      <c r="AT35" s="851"/>
      <c r="AU35" s="851" t="s">
        <v>545</v>
      </c>
      <c r="AV35" s="851"/>
      <c r="AW35" s="851"/>
      <c r="AX35" s="851"/>
      <c r="AY35" s="851"/>
      <c r="AZ35" s="852" t="s">
        <v>545</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v>
      </c>
      <c r="AG63" s="862"/>
      <c r="AH63" s="862"/>
      <c r="AI63" s="862"/>
      <c r="AJ63" s="863"/>
      <c r="AK63" s="864"/>
      <c r="AL63" s="859"/>
      <c r="AM63" s="859"/>
      <c r="AN63" s="859"/>
      <c r="AO63" s="859"/>
      <c r="AP63" s="862">
        <v>3432</v>
      </c>
      <c r="AQ63" s="862"/>
      <c r="AR63" s="862"/>
      <c r="AS63" s="862"/>
      <c r="AT63" s="862"/>
      <c r="AU63" s="862">
        <v>3018</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395</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11014</v>
      </c>
      <c r="R68" s="886"/>
      <c r="S68" s="886"/>
      <c r="T68" s="886"/>
      <c r="U68" s="886"/>
      <c r="V68" s="886">
        <v>9060</v>
      </c>
      <c r="W68" s="886"/>
      <c r="X68" s="886"/>
      <c r="Y68" s="886"/>
      <c r="Z68" s="886"/>
      <c r="AA68" s="886">
        <v>1954</v>
      </c>
      <c r="AB68" s="886"/>
      <c r="AC68" s="886"/>
      <c r="AD68" s="886"/>
      <c r="AE68" s="886"/>
      <c r="AF68" s="886">
        <v>1954</v>
      </c>
      <c r="AG68" s="886"/>
      <c r="AH68" s="886"/>
      <c r="AI68" s="886"/>
      <c r="AJ68" s="886"/>
      <c r="AK68" s="886">
        <v>639</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3581</v>
      </c>
      <c r="R69" s="851"/>
      <c r="S69" s="851"/>
      <c r="T69" s="851"/>
      <c r="U69" s="851"/>
      <c r="V69" s="851">
        <v>3296</v>
      </c>
      <c r="W69" s="851"/>
      <c r="X69" s="851"/>
      <c r="Y69" s="851"/>
      <c r="Z69" s="851"/>
      <c r="AA69" s="851">
        <v>285</v>
      </c>
      <c r="AB69" s="851"/>
      <c r="AC69" s="851"/>
      <c r="AD69" s="851"/>
      <c r="AE69" s="851"/>
      <c r="AF69" s="851">
        <v>285</v>
      </c>
      <c r="AG69" s="851"/>
      <c r="AH69" s="851"/>
      <c r="AI69" s="851"/>
      <c r="AJ69" s="851"/>
      <c r="AK69" s="851">
        <v>31</v>
      </c>
      <c r="AL69" s="851"/>
      <c r="AM69" s="851"/>
      <c r="AN69" s="851"/>
      <c r="AO69" s="851"/>
      <c r="AP69" s="851">
        <v>3</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270</v>
      </c>
      <c r="R70" s="851"/>
      <c r="S70" s="851"/>
      <c r="T70" s="851"/>
      <c r="U70" s="851"/>
      <c r="V70" s="851">
        <v>262</v>
      </c>
      <c r="W70" s="851"/>
      <c r="X70" s="851"/>
      <c r="Y70" s="851"/>
      <c r="Z70" s="851"/>
      <c r="AA70" s="851">
        <v>8</v>
      </c>
      <c r="AB70" s="851"/>
      <c r="AC70" s="851"/>
      <c r="AD70" s="851"/>
      <c r="AE70" s="851"/>
      <c r="AF70" s="851">
        <v>8</v>
      </c>
      <c r="AG70" s="851"/>
      <c r="AH70" s="851"/>
      <c r="AI70" s="851"/>
      <c r="AJ70" s="851"/>
      <c r="AK70" s="851" t="s">
        <v>545</v>
      </c>
      <c r="AL70" s="851"/>
      <c r="AM70" s="851"/>
      <c r="AN70" s="851"/>
      <c r="AO70" s="851"/>
      <c r="AP70" s="851" t="s">
        <v>545</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287515</v>
      </c>
      <c r="R71" s="851"/>
      <c r="S71" s="851"/>
      <c r="T71" s="851"/>
      <c r="U71" s="851"/>
      <c r="V71" s="851">
        <v>274140</v>
      </c>
      <c r="W71" s="851"/>
      <c r="X71" s="851"/>
      <c r="Y71" s="851"/>
      <c r="Z71" s="851"/>
      <c r="AA71" s="851">
        <v>13375</v>
      </c>
      <c r="AB71" s="851"/>
      <c r="AC71" s="851"/>
      <c r="AD71" s="851"/>
      <c r="AE71" s="851"/>
      <c r="AF71" s="851">
        <v>13375</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15622</v>
      </c>
      <c r="AG88" s="862"/>
      <c r="AH88" s="862"/>
      <c r="AI88" s="862"/>
      <c r="AJ88" s="862"/>
      <c r="AK88" s="859"/>
      <c r="AL88" s="859"/>
      <c r="AM88" s="859"/>
      <c r="AN88" s="859"/>
      <c r="AO88" s="859"/>
      <c r="AP88" s="862">
        <v>3</v>
      </c>
      <c r="AQ88" s="862"/>
      <c r="AR88" s="862"/>
      <c r="AS88" s="862"/>
      <c r="AT88" s="862"/>
      <c r="AU88" s="862">
        <v>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t="s">
        <v>551</v>
      </c>
      <c r="CS102" s="870"/>
      <c r="CT102" s="870"/>
      <c r="CU102" s="870"/>
      <c r="CV102" s="913"/>
      <c r="CW102" s="912" t="s">
        <v>551</v>
      </c>
      <c r="CX102" s="870"/>
      <c r="CY102" s="870"/>
      <c r="CZ102" s="870"/>
      <c r="DA102" s="913"/>
      <c r="DB102" s="912" t="s">
        <v>551</v>
      </c>
      <c r="DC102" s="870"/>
      <c r="DD102" s="870"/>
      <c r="DE102" s="870"/>
      <c r="DF102" s="913"/>
      <c r="DG102" s="912" t="s">
        <v>551</v>
      </c>
      <c r="DH102" s="870"/>
      <c r="DI102" s="870"/>
      <c r="DJ102" s="870"/>
      <c r="DK102" s="913"/>
      <c r="DL102" s="912" t="s">
        <v>552</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290</v>
      </c>
      <c r="AG109" s="915"/>
      <c r="AH109" s="915"/>
      <c r="AI109" s="915"/>
      <c r="AJ109" s="916"/>
      <c r="AK109" s="914" t="s">
        <v>289</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290</v>
      </c>
      <c r="BW109" s="915"/>
      <c r="BX109" s="915"/>
      <c r="BY109" s="915"/>
      <c r="BZ109" s="916"/>
      <c r="CA109" s="914" t="s">
        <v>289</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290</v>
      </c>
      <c r="DM109" s="915"/>
      <c r="DN109" s="915"/>
      <c r="DO109" s="915"/>
      <c r="DP109" s="916"/>
      <c r="DQ109" s="914" t="s">
        <v>289</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616622</v>
      </c>
      <c r="AB110" s="922"/>
      <c r="AC110" s="922"/>
      <c r="AD110" s="922"/>
      <c r="AE110" s="923"/>
      <c r="AF110" s="924">
        <v>646586</v>
      </c>
      <c r="AG110" s="922"/>
      <c r="AH110" s="922"/>
      <c r="AI110" s="922"/>
      <c r="AJ110" s="923"/>
      <c r="AK110" s="924">
        <v>672126</v>
      </c>
      <c r="AL110" s="922"/>
      <c r="AM110" s="922"/>
      <c r="AN110" s="922"/>
      <c r="AO110" s="923"/>
      <c r="AP110" s="925">
        <v>24.2</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7639478</v>
      </c>
      <c r="BR110" s="957"/>
      <c r="BS110" s="957"/>
      <c r="BT110" s="957"/>
      <c r="BU110" s="957"/>
      <c r="BV110" s="957">
        <v>7888916</v>
      </c>
      <c r="BW110" s="957"/>
      <c r="BX110" s="957"/>
      <c r="BY110" s="957"/>
      <c r="BZ110" s="957"/>
      <c r="CA110" s="957">
        <v>7912272</v>
      </c>
      <c r="CB110" s="957"/>
      <c r="CC110" s="957"/>
      <c r="CD110" s="957"/>
      <c r="CE110" s="957"/>
      <c r="CF110" s="971">
        <v>284.5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224</v>
      </c>
      <c r="BR111" s="950"/>
      <c r="BS111" s="950"/>
      <c r="BT111" s="950"/>
      <c r="BU111" s="950"/>
      <c r="BV111" s="950" t="s">
        <v>224</v>
      </c>
      <c r="BW111" s="950"/>
      <c r="BX111" s="950"/>
      <c r="BY111" s="950"/>
      <c r="BZ111" s="950"/>
      <c r="CA111" s="950" t="s">
        <v>224</v>
      </c>
      <c r="CB111" s="950"/>
      <c r="CC111" s="950"/>
      <c r="CD111" s="950"/>
      <c r="CE111" s="950"/>
      <c r="CF111" s="944" t="s">
        <v>224</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3609376</v>
      </c>
      <c r="BR112" s="950"/>
      <c r="BS112" s="950"/>
      <c r="BT112" s="950"/>
      <c r="BU112" s="950"/>
      <c r="BV112" s="950">
        <v>3379526</v>
      </c>
      <c r="BW112" s="950"/>
      <c r="BX112" s="950"/>
      <c r="BY112" s="950"/>
      <c r="BZ112" s="950"/>
      <c r="CA112" s="950">
        <v>3019066</v>
      </c>
      <c r="CB112" s="950"/>
      <c r="CC112" s="950"/>
      <c r="CD112" s="950"/>
      <c r="CE112" s="950"/>
      <c r="CF112" s="944">
        <v>108.6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296681</v>
      </c>
      <c r="AB113" s="964"/>
      <c r="AC113" s="964"/>
      <c r="AD113" s="964"/>
      <c r="AE113" s="965"/>
      <c r="AF113" s="966">
        <v>298342</v>
      </c>
      <c r="AG113" s="964"/>
      <c r="AH113" s="964"/>
      <c r="AI113" s="964"/>
      <c r="AJ113" s="965"/>
      <c r="AK113" s="966">
        <v>289104</v>
      </c>
      <c r="AL113" s="964"/>
      <c r="AM113" s="964"/>
      <c r="AN113" s="964"/>
      <c r="AO113" s="965"/>
      <c r="AP113" s="967">
        <v>10.4</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2982</v>
      </c>
      <c r="BR113" s="950"/>
      <c r="BS113" s="950"/>
      <c r="BT113" s="950"/>
      <c r="BU113" s="950"/>
      <c r="BV113" s="950">
        <v>473</v>
      </c>
      <c r="BW113" s="950"/>
      <c r="BX113" s="950"/>
      <c r="BY113" s="950"/>
      <c r="BZ113" s="950"/>
      <c r="CA113" s="950">
        <v>284</v>
      </c>
      <c r="CB113" s="950"/>
      <c r="CC113" s="950"/>
      <c r="CD113" s="950"/>
      <c r="CE113" s="950"/>
      <c r="CF113" s="944">
        <v>0</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18773</v>
      </c>
      <c r="AB114" s="989"/>
      <c r="AC114" s="989"/>
      <c r="AD114" s="989"/>
      <c r="AE114" s="990"/>
      <c r="AF114" s="991">
        <v>2594</v>
      </c>
      <c r="AG114" s="989"/>
      <c r="AH114" s="989"/>
      <c r="AI114" s="989"/>
      <c r="AJ114" s="990"/>
      <c r="AK114" s="991">
        <v>199</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977565</v>
      </c>
      <c r="BR114" s="950"/>
      <c r="BS114" s="950"/>
      <c r="BT114" s="950"/>
      <c r="BU114" s="950"/>
      <c r="BV114" s="950">
        <v>884033</v>
      </c>
      <c r="BW114" s="950"/>
      <c r="BX114" s="950"/>
      <c r="BY114" s="950"/>
      <c r="BZ114" s="950"/>
      <c r="CA114" s="950">
        <v>804650</v>
      </c>
      <c r="CB114" s="950"/>
      <c r="CC114" s="950"/>
      <c r="CD114" s="950"/>
      <c r="CE114" s="950"/>
      <c r="CF114" s="944">
        <v>28.9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224</v>
      </c>
      <c r="AB115" s="964"/>
      <c r="AC115" s="964"/>
      <c r="AD115" s="964"/>
      <c r="AE115" s="965"/>
      <c r="AF115" s="966" t="s">
        <v>224</v>
      </c>
      <c r="AG115" s="964"/>
      <c r="AH115" s="964"/>
      <c r="AI115" s="964"/>
      <c r="AJ115" s="965"/>
      <c r="AK115" s="966" t="s">
        <v>224</v>
      </c>
      <c r="AL115" s="964"/>
      <c r="AM115" s="964"/>
      <c r="AN115" s="964"/>
      <c r="AO115" s="965"/>
      <c r="AP115" s="967" t="s">
        <v>224</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984</v>
      </c>
      <c r="AB116" s="989"/>
      <c r="AC116" s="989"/>
      <c r="AD116" s="989"/>
      <c r="AE116" s="990"/>
      <c r="AF116" s="991">
        <v>662</v>
      </c>
      <c r="AG116" s="989"/>
      <c r="AH116" s="989"/>
      <c r="AI116" s="989"/>
      <c r="AJ116" s="990"/>
      <c r="AK116" s="991">
        <v>219</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933060</v>
      </c>
      <c r="AB117" s="1007"/>
      <c r="AC117" s="1007"/>
      <c r="AD117" s="1007"/>
      <c r="AE117" s="1008"/>
      <c r="AF117" s="1009">
        <v>948184</v>
      </c>
      <c r="AG117" s="1007"/>
      <c r="AH117" s="1007"/>
      <c r="AI117" s="1007"/>
      <c r="AJ117" s="1008"/>
      <c r="AK117" s="1009">
        <v>961648</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290</v>
      </c>
      <c r="AG118" s="915"/>
      <c r="AH118" s="915"/>
      <c r="AI118" s="915"/>
      <c r="AJ118" s="916"/>
      <c r="AK118" s="914" t="s">
        <v>289</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436</v>
      </c>
      <c r="BP119" s="1036"/>
      <c r="BQ119" s="1027">
        <v>12229401</v>
      </c>
      <c r="BR119" s="1028"/>
      <c r="BS119" s="1028"/>
      <c r="BT119" s="1028"/>
      <c r="BU119" s="1028"/>
      <c r="BV119" s="1028">
        <v>12152948</v>
      </c>
      <c r="BW119" s="1028"/>
      <c r="BX119" s="1028"/>
      <c r="BY119" s="1028"/>
      <c r="BZ119" s="1028"/>
      <c r="CA119" s="1028">
        <v>11736272</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1264615</v>
      </c>
      <c r="BR120" s="957"/>
      <c r="BS120" s="957"/>
      <c r="BT120" s="957"/>
      <c r="BU120" s="957"/>
      <c r="BV120" s="957">
        <v>1193862</v>
      </c>
      <c r="BW120" s="957"/>
      <c r="BX120" s="957"/>
      <c r="BY120" s="957"/>
      <c r="BZ120" s="957"/>
      <c r="CA120" s="957">
        <v>1111095</v>
      </c>
      <c r="CB120" s="957"/>
      <c r="CC120" s="957"/>
      <c r="CD120" s="957"/>
      <c r="CE120" s="957"/>
      <c r="CF120" s="971">
        <v>40</v>
      </c>
      <c r="CG120" s="972"/>
      <c r="CH120" s="972"/>
      <c r="CI120" s="972"/>
      <c r="CJ120" s="972"/>
      <c r="CK120" s="1037" t="s">
        <v>440</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2613259</v>
      </c>
      <c r="DH120" s="957"/>
      <c r="DI120" s="957"/>
      <c r="DJ120" s="957"/>
      <c r="DK120" s="957"/>
      <c r="DL120" s="957">
        <v>2487803</v>
      </c>
      <c r="DM120" s="957"/>
      <c r="DN120" s="957"/>
      <c r="DO120" s="957"/>
      <c r="DP120" s="957"/>
      <c r="DQ120" s="957">
        <v>2364433</v>
      </c>
      <c r="DR120" s="957"/>
      <c r="DS120" s="957"/>
      <c r="DT120" s="957"/>
      <c r="DU120" s="957"/>
      <c r="DV120" s="958">
        <v>85</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28818</v>
      </c>
      <c r="BR121" s="950"/>
      <c r="BS121" s="950"/>
      <c r="BT121" s="950"/>
      <c r="BU121" s="950"/>
      <c r="BV121" s="950">
        <v>22801</v>
      </c>
      <c r="BW121" s="950"/>
      <c r="BX121" s="950"/>
      <c r="BY121" s="950"/>
      <c r="BZ121" s="950"/>
      <c r="CA121" s="950">
        <v>17273</v>
      </c>
      <c r="CB121" s="950"/>
      <c r="CC121" s="950"/>
      <c r="CD121" s="950"/>
      <c r="CE121" s="950"/>
      <c r="CF121" s="944">
        <v>0.6</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659641</v>
      </c>
      <c r="DH121" s="950"/>
      <c r="DI121" s="950"/>
      <c r="DJ121" s="950"/>
      <c r="DK121" s="950"/>
      <c r="DL121" s="950">
        <v>569868</v>
      </c>
      <c r="DM121" s="950"/>
      <c r="DN121" s="950"/>
      <c r="DO121" s="950"/>
      <c r="DP121" s="950"/>
      <c r="DQ121" s="950">
        <v>356482</v>
      </c>
      <c r="DR121" s="950"/>
      <c r="DS121" s="950"/>
      <c r="DT121" s="950"/>
      <c r="DU121" s="950"/>
      <c r="DV121" s="951">
        <v>12.8</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7346741</v>
      </c>
      <c r="BR122" s="1028"/>
      <c r="BS122" s="1028"/>
      <c r="BT122" s="1028"/>
      <c r="BU122" s="1028"/>
      <c r="BV122" s="1028">
        <v>7031739</v>
      </c>
      <c r="BW122" s="1028"/>
      <c r="BX122" s="1028"/>
      <c r="BY122" s="1028"/>
      <c r="BZ122" s="1028"/>
      <c r="CA122" s="1028">
        <v>7027989</v>
      </c>
      <c r="CB122" s="1028"/>
      <c r="CC122" s="1028"/>
      <c r="CD122" s="1028"/>
      <c r="CE122" s="1028"/>
      <c r="CF122" s="1048">
        <v>252.7</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182430</v>
      </c>
      <c r="DH122" s="950"/>
      <c r="DI122" s="950"/>
      <c r="DJ122" s="950"/>
      <c r="DK122" s="950"/>
      <c r="DL122" s="950">
        <v>176930</v>
      </c>
      <c r="DM122" s="950"/>
      <c r="DN122" s="950"/>
      <c r="DO122" s="950"/>
      <c r="DP122" s="950"/>
      <c r="DQ122" s="950">
        <v>170871</v>
      </c>
      <c r="DR122" s="950"/>
      <c r="DS122" s="950"/>
      <c r="DT122" s="950"/>
      <c r="DU122" s="950"/>
      <c r="DV122" s="951">
        <v>6.1</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444</v>
      </c>
      <c r="BP123" s="1036"/>
      <c r="BQ123" s="1095">
        <v>8640174</v>
      </c>
      <c r="BR123" s="1096"/>
      <c r="BS123" s="1096"/>
      <c r="BT123" s="1096"/>
      <c r="BU123" s="1096"/>
      <c r="BV123" s="1096">
        <v>8248402</v>
      </c>
      <c r="BW123" s="1096"/>
      <c r="BX123" s="1096"/>
      <c r="BY123" s="1096"/>
      <c r="BZ123" s="1096"/>
      <c r="CA123" s="1096">
        <v>8156357</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v>154046</v>
      </c>
      <c r="DH123" s="989"/>
      <c r="DI123" s="989"/>
      <c r="DJ123" s="989"/>
      <c r="DK123" s="990"/>
      <c r="DL123" s="991">
        <v>144925</v>
      </c>
      <c r="DM123" s="989"/>
      <c r="DN123" s="989"/>
      <c r="DO123" s="989"/>
      <c r="DP123" s="990"/>
      <c r="DQ123" s="991">
        <v>127280</v>
      </c>
      <c r="DR123" s="989"/>
      <c r="DS123" s="989"/>
      <c r="DT123" s="989"/>
      <c r="DU123" s="990"/>
      <c r="DV123" s="992">
        <v>4.5999999999999996</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132.19999999999999</v>
      </c>
      <c r="BR124" s="1058"/>
      <c r="BS124" s="1058"/>
      <c r="BT124" s="1058"/>
      <c r="BU124" s="1058"/>
      <c r="BV124" s="1058">
        <v>140.1</v>
      </c>
      <c r="BW124" s="1058"/>
      <c r="BX124" s="1058"/>
      <c r="BY124" s="1058"/>
      <c r="BZ124" s="1058"/>
      <c r="CA124" s="1058">
        <v>128.69999999999999</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224</v>
      </c>
      <c r="DH124" s="1014"/>
      <c r="DI124" s="1014"/>
      <c r="DJ124" s="1014"/>
      <c r="DK124" s="1015"/>
      <c r="DL124" s="1013" t="s">
        <v>224</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224</v>
      </c>
      <c r="AB127" s="989"/>
      <c r="AC127" s="989"/>
      <c r="AD127" s="989"/>
      <c r="AE127" s="990"/>
      <c r="AF127" s="991" t="s">
        <v>224</v>
      </c>
      <c r="AG127" s="989"/>
      <c r="AH127" s="989"/>
      <c r="AI127" s="989"/>
      <c r="AJ127" s="990"/>
      <c r="AK127" s="991" t="s">
        <v>224</v>
      </c>
      <c r="AL127" s="989"/>
      <c r="AM127" s="989"/>
      <c r="AN127" s="989"/>
      <c r="AO127" s="990"/>
      <c r="AP127" s="992" t="s">
        <v>224</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3368</v>
      </c>
      <c r="AB128" s="1078"/>
      <c r="AC128" s="1078"/>
      <c r="AD128" s="1078"/>
      <c r="AE128" s="1079"/>
      <c r="AF128" s="1080">
        <v>7168</v>
      </c>
      <c r="AG128" s="1078"/>
      <c r="AH128" s="1078"/>
      <c r="AI128" s="1078"/>
      <c r="AJ128" s="1079"/>
      <c r="AK128" s="1080">
        <v>7167</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461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3313954</v>
      </c>
      <c r="AB129" s="989"/>
      <c r="AC129" s="989"/>
      <c r="AD129" s="989"/>
      <c r="AE129" s="990"/>
      <c r="AF129" s="991">
        <v>3391815</v>
      </c>
      <c r="AG129" s="989"/>
      <c r="AH129" s="989"/>
      <c r="AI129" s="989"/>
      <c r="AJ129" s="990"/>
      <c r="AK129" s="991">
        <v>3390409</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599131</v>
      </c>
      <c r="AB130" s="989"/>
      <c r="AC130" s="989"/>
      <c r="AD130" s="989"/>
      <c r="AE130" s="990"/>
      <c r="AF130" s="991">
        <v>605701</v>
      </c>
      <c r="AG130" s="989"/>
      <c r="AH130" s="989"/>
      <c r="AI130" s="989"/>
      <c r="AJ130" s="990"/>
      <c r="AK130" s="991">
        <v>609537</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2714823</v>
      </c>
      <c r="AB131" s="1014"/>
      <c r="AC131" s="1014"/>
      <c r="AD131" s="1014"/>
      <c r="AE131" s="1015"/>
      <c r="AF131" s="1013">
        <v>2786114</v>
      </c>
      <c r="AG131" s="1014"/>
      <c r="AH131" s="1014"/>
      <c r="AI131" s="1014"/>
      <c r="AJ131" s="1015"/>
      <c r="AK131" s="1013">
        <v>2780872</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128.69999999999999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12.17615292</v>
      </c>
      <c r="AB132" s="1130"/>
      <c r="AC132" s="1130"/>
      <c r="AD132" s="1130"/>
      <c r="AE132" s="1131"/>
      <c r="AF132" s="1132">
        <v>12.03522182</v>
      </c>
      <c r="AG132" s="1130"/>
      <c r="AH132" s="1130"/>
      <c r="AI132" s="1130"/>
      <c r="AJ132" s="1131"/>
      <c r="AK132" s="1132">
        <v>12.40416675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13.8</v>
      </c>
      <c r="AB133" s="1113"/>
      <c r="AC133" s="1113"/>
      <c r="AD133" s="1113"/>
      <c r="AE133" s="1114"/>
      <c r="AF133" s="1112">
        <v>13.4</v>
      </c>
      <c r="AG133" s="1113"/>
      <c r="AH133" s="1113"/>
      <c r="AI133" s="1113"/>
      <c r="AJ133" s="1114"/>
      <c r="AK133" s="1112">
        <v>12.2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791014</v>
      </c>
      <c r="L9" s="266">
        <v>104659</v>
      </c>
      <c r="M9" s="267">
        <v>115876</v>
      </c>
      <c r="N9" s="268">
        <v>-9.6999999999999993</v>
      </c>
    </row>
    <row r="10" spans="1:16" x14ac:dyDescent="0.15">
      <c r="A10" s="250"/>
      <c r="B10" s="246"/>
      <c r="C10" s="246"/>
      <c r="D10" s="246"/>
      <c r="E10" s="246"/>
      <c r="F10" s="246"/>
      <c r="G10" s="1152" t="s">
        <v>481</v>
      </c>
      <c r="H10" s="1153"/>
      <c r="I10" s="1153"/>
      <c r="J10" s="1154"/>
      <c r="K10" s="269">
        <v>13125</v>
      </c>
      <c r="L10" s="270">
        <v>1737</v>
      </c>
      <c r="M10" s="271">
        <v>10922</v>
      </c>
      <c r="N10" s="272">
        <v>-84.1</v>
      </c>
    </row>
    <row r="11" spans="1:16" ht="13.5" customHeight="1" x14ac:dyDescent="0.15">
      <c r="A11" s="250"/>
      <c r="B11" s="246"/>
      <c r="C11" s="246"/>
      <c r="D11" s="246"/>
      <c r="E11" s="246"/>
      <c r="F11" s="246"/>
      <c r="G11" s="1152" t="s">
        <v>482</v>
      </c>
      <c r="H11" s="1153"/>
      <c r="I11" s="1153"/>
      <c r="J11" s="1154"/>
      <c r="K11" s="269">
        <v>120251</v>
      </c>
      <c r="L11" s="270">
        <v>15910</v>
      </c>
      <c r="M11" s="271">
        <v>18462</v>
      </c>
      <c r="N11" s="272">
        <v>-13.8</v>
      </c>
    </row>
    <row r="12" spans="1:16" ht="13.5" customHeight="1" x14ac:dyDescent="0.15">
      <c r="A12" s="250"/>
      <c r="B12" s="246"/>
      <c r="C12" s="246"/>
      <c r="D12" s="246"/>
      <c r="E12" s="246"/>
      <c r="F12" s="246"/>
      <c r="G12" s="1152" t="s">
        <v>483</v>
      </c>
      <c r="H12" s="1153"/>
      <c r="I12" s="1153"/>
      <c r="J12" s="1154"/>
      <c r="K12" s="269" t="s">
        <v>484</v>
      </c>
      <c r="L12" s="270" t="s">
        <v>484</v>
      </c>
      <c r="M12" s="271">
        <v>746</v>
      </c>
      <c r="N12" s="272" t="s">
        <v>484</v>
      </c>
    </row>
    <row r="13" spans="1:16" ht="13.5" customHeight="1" x14ac:dyDescent="0.15">
      <c r="A13" s="250"/>
      <c r="B13" s="246"/>
      <c r="C13" s="246"/>
      <c r="D13" s="246"/>
      <c r="E13" s="246"/>
      <c r="F13" s="246"/>
      <c r="G13" s="1152" t="s">
        <v>485</v>
      </c>
      <c r="H13" s="1153"/>
      <c r="I13" s="1153"/>
      <c r="J13" s="1154"/>
      <c r="K13" s="269" t="s">
        <v>484</v>
      </c>
      <c r="L13" s="270" t="s">
        <v>484</v>
      </c>
      <c r="M13" s="271" t="s">
        <v>484</v>
      </c>
      <c r="N13" s="272" t="s">
        <v>484</v>
      </c>
    </row>
    <row r="14" spans="1:16" ht="13.5" customHeight="1" x14ac:dyDescent="0.15">
      <c r="A14" s="250"/>
      <c r="B14" s="246"/>
      <c r="C14" s="246"/>
      <c r="D14" s="246"/>
      <c r="E14" s="246"/>
      <c r="F14" s="246"/>
      <c r="G14" s="1152" t="s">
        <v>486</v>
      </c>
      <c r="H14" s="1153"/>
      <c r="I14" s="1153"/>
      <c r="J14" s="1154"/>
      <c r="K14" s="269">
        <v>58319</v>
      </c>
      <c r="L14" s="270">
        <v>7716</v>
      </c>
      <c r="M14" s="271">
        <v>5201</v>
      </c>
      <c r="N14" s="272">
        <v>48.4</v>
      </c>
    </row>
    <row r="15" spans="1:16" ht="13.5" customHeight="1" x14ac:dyDescent="0.15">
      <c r="A15" s="250"/>
      <c r="B15" s="246"/>
      <c r="C15" s="246"/>
      <c r="D15" s="246"/>
      <c r="E15" s="246"/>
      <c r="F15" s="246"/>
      <c r="G15" s="1152" t="s">
        <v>487</v>
      </c>
      <c r="H15" s="1153"/>
      <c r="I15" s="1153"/>
      <c r="J15" s="1154"/>
      <c r="K15" s="269">
        <v>45381</v>
      </c>
      <c r="L15" s="270">
        <v>6004</v>
      </c>
      <c r="M15" s="271">
        <v>2624</v>
      </c>
      <c r="N15" s="272">
        <v>128.80000000000001</v>
      </c>
    </row>
    <row r="16" spans="1:16" x14ac:dyDescent="0.15">
      <c r="A16" s="250"/>
      <c r="B16" s="246"/>
      <c r="C16" s="246"/>
      <c r="D16" s="246"/>
      <c r="E16" s="246"/>
      <c r="F16" s="246"/>
      <c r="G16" s="1155" t="s">
        <v>488</v>
      </c>
      <c r="H16" s="1156"/>
      <c r="I16" s="1156"/>
      <c r="J16" s="1157"/>
      <c r="K16" s="270">
        <v>-83959</v>
      </c>
      <c r="L16" s="270">
        <v>-11109</v>
      </c>
      <c r="M16" s="271">
        <v>-12273</v>
      </c>
      <c r="N16" s="272">
        <v>-9.5</v>
      </c>
    </row>
    <row r="17" spans="1:16" x14ac:dyDescent="0.15">
      <c r="A17" s="250"/>
      <c r="B17" s="246"/>
      <c r="C17" s="246"/>
      <c r="D17" s="246"/>
      <c r="E17" s="246"/>
      <c r="F17" s="246"/>
      <c r="G17" s="1155" t="s">
        <v>172</v>
      </c>
      <c r="H17" s="1156"/>
      <c r="I17" s="1156"/>
      <c r="J17" s="1157"/>
      <c r="K17" s="270">
        <v>944131</v>
      </c>
      <c r="L17" s="270">
        <v>124918</v>
      </c>
      <c r="M17" s="271">
        <v>141557</v>
      </c>
      <c r="N17" s="272">
        <v>-11.8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10.85</v>
      </c>
      <c r="L21" s="283">
        <v>13.44</v>
      </c>
      <c r="M21" s="284">
        <v>-2.59</v>
      </c>
      <c r="N21" s="251"/>
      <c r="O21" s="285"/>
      <c r="P21" s="281"/>
    </row>
    <row r="22" spans="1:16" s="286" customFormat="1" x14ac:dyDescent="0.15">
      <c r="A22" s="281"/>
      <c r="B22" s="251"/>
      <c r="C22" s="251"/>
      <c r="D22" s="251"/>
      <c r="E22" s="251"/>
      <c r="F22" s="251"/>
      <c r="G22" s="1147" t="s">
        <v>494</v>
      </c>
      <c r="H22" s="1148"/>
      <c r="I22" s="1148"/>
      <c r="J22" s="1149"/>
      <c r="K22" s="287">
        <v>98.7</v>
      </c>
      <c r="L22" s="288">
        <v>94.9</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672126</v>
      </c>
      <c r="L32" s="296">
        <v>88929</v>
      </c>
      <c r="M32" s="297">
        <v>70006</v>
      </c>
      <c r="N32" s="298">
        <v>27</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v>1</v>
      </c>
      <c r="N34" s="298" t="s">
        <v>484</v>
      </c>
    </row>
    <row r="35" spans="1:16" ht="27" customHeight="1" x14ac:dyDescent="0.15">
      <c r="A35" s="250"/>
      <c r="B35" s="246"/>
      <c r="C35" s="246"/>
      <c r="D35" s="246"/>
      <c r="E35" s="246"/>
      <c r="F35" s="246"/>
      <c r="G35" s="1163" t="s">
        <v>501</v>
      </c>
      <c r="H35" s="1164"/>
      <c r="I35" s="1164"/>
      <c r="J35" s="1165"/>
      <c r="K35" s="296">
        <v>289104</v>
      </c>
      <c r="L35" s="296">
        <v>38251</v>
      </c>
      <c r="M35" s="297">
        <v>19095</v>
      </c>
      <c r="N35" s="298">
        <v>100.3</v>
      </c>
    </row>
    <row r="36" spans="1:16" ht="27" customHeight="1" x14ac:dyDescent="0.15">
      <c r="A36" s="250"/>
      <c r="B36" s="246"/>
      <c r="C36" s="246"/>
      <c r="D36" s="246"/>
      <c r="E36" s="246"/>
      <c r="F36" s="246"/>
      <c r="G36" s="1163" t="s">
        <v>502</v>
      </c>
      <c r="H36" s="1164"/>
      <c r="I36" s="1164"/>
      <c r="J36" s="1165"/>
      <c r="K36" s="296">
        <v>199</v>
      </c>
      <c r="L36" s="296">
        <v>26</v>
      </c>
      <c r="M36" s="297">
        <v>5066</v>
      </c>
      <c r="N36" s="298">
        <v>-99.5</v>
      </c>
    </row>
    <row r="37" spans="1:16" ht="13.5" customHeight="1" x14ac:dyDescent="0.15">
      <c r="A37" s="250"/>
      <c r="B37" s="246"/>
      <c r="C37" s="246"/>
      <c r="D37" s="246"/>
      <c r="E37" s="246"/>
      <c r="F37" s="246"/>
      <c r="G37" s="1163" t="s">
        <v>503</v>
      </c>
      <c r="H37" s="1164"/>
      <c r="I37" s="1164"/>
      <c r="J37" s="1165"/>
      <c r="K37" s="296" t="s">
        <v>484</v>
      </c>
      <c r="L37" s="296" t="s">
        <v>484</v>
      </c>
      <c r="M37" s="297">
        <v>1361</v>
      </c>
      <c r="N37" s="298" t="s">
        <v>484</v>
      </c>
    </row>
    <row r="38" spans="1:16" ht="27" customHeight="1" x14ac:dyDescent="0.15">
      <c r="A38" s="250"/>
      <c r="B38" s="246"/>
      <c r="C38" s="246"/>
      <c r="D38" s="246"/>
      <c r="E38" s="246"/>
      <c r="F38" s="246"/>
      <c r="G38" s="1166" t="s">
        <v>504</v>
      </c>
      <c r="H38" s="1167"/>
      <c r="I38" s="1167"/>
      <c r="J38" s="1168"/>
      <c r="K38" s="299">
        <v>219</v>
      </c>
      <c r="L38" s="299">
        <v>29</v>
      </c>
      <c r="M38" s="300">
        <v>15</v>
      </c>
      <c r="N38" s="301">
        <v>93.3</v>
      </c>
      <c r="O38" s="295"/>
    </row>
    <row r="39" spans="1:16" x14ac:dyDescent="0.15">
      <c r="A39" s="250"/>
      <c r="B39" s="246"/>
      <c r="C39" s="246"/>
      <c r="D39" s="246"/>
      <c r="E39" s="246"/>
      <c r="F39" s="246"/>
      <c r="G39" s="1166" t="s">
        <v>505</v>
      </c>
      <c r="H39" s="1167"/>
      <c r="I39" s="1167"/>
      <c r="J39" s="1168"/>
      <c r="K39" s="302">
        <v>-7167</v>
      </c>
      <c r="L39" s="302">
        <v>-948</v>
      </c>
      <c r="M39" s="303">
        <v>-2978</v>
      </c>
      <c r="N39" s="304">
        <v>-68.2</v>
      </c>
      <c r="O39" s="295"/>
    </row>
    <row r="40" spans="1:16" ht="27" customHeight="1" x14ac:dyDescent="0.15">
      <c r="A40" s="250"/>
      <c r="B40" s="246"/>
      <c r="C40" s="246"/>
      <c r="D40" s="246"/>
      <c r="E40" s="246"/>
      <c r="F40" s="246"/>
      <c r="G40" s="1163" t="s">
        <v>506</v>
      </c>
      <c r="H40" s="1164"/>
      <c r="I40" s="1164"/>
      <c r="J40" s="1165"/>
      <c r="K40" s="302">
        <v>-609537</v>
      </c>
      <c r="L40" s="302">
        <v>-80648</v>
      </c>
      <c r="M40" s="303">
        <v>-63538</v>
      </c>
      <c r="N40" s="304">
        <v>26.9</v>
      </c>
      <c r="O40" s="295"/>
    </row>
    <row r="41" spans="1:16" x14ac:dyDescent="0.15">
      <c r="A41" s="250"/>
      <c r="B41" s="246"/>
      <c r="C41" s="246"/>
      <c r="D41" s="246"/>
      <c r="E41" s="246"/>
      <c r="F41" s="246"/>
      <c r="G41" s="1169" t="s">
        <v>284</v>
      </c>
      <c r="H41" s="1170"/>
      <c r="I41" s="1170"/>
      <c r="J41" s="1171"/>
      <c r="K41" s="296">
        <v>344944</v>
      </c>
      <c r="L41" s="302">
        <v>45640</v>
      </c>
      <c r="M41" s="303">
        <v>29028</v>
      </c>
      <c r="N41" s="304">
        <v>57.2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643878</v>
      </c>
      <c r="J51" s="322">
        <v>79995</v>
      </c>
      <c r="K51" s="323">
        <v>-24.9</v>
      </c>
      <c r="L51" s="324">
        <v>94828</v>
      </c>
      <c r="M51" s="325">
        <v>3.1</v>
      </c>
      <c r="N51" s="326">
        <v>-28</v>
      </c>
    </row>
    <row r="52" spans="1:14" x14ac:dyDescent="0.15">
      <c r="A52" s="250"/>
      <c r="B52" s="246"/>
      <c r="C52" s="246"/>
      <c r="D52" s="246"/>
      <c r="E52" s="246"/>
      <c r="F52" s="246"/>
      <c r="G52" s="327"/>
      <c r="H52" s="328" t="s">
        <v>517</v>
      </c>
      <c r="I52" s="329">
        <v>437239</v>
      </c>
      <c r="J52" s="330">
        <v>54322</v>
      </c>
      <c r="K52" s="331">
        <v>22</v>
      </c>
      <c r="L52" s="332">
        <v>55133</v>
      </c>
      <c r="M52" s="333">
        <v>4.9000000000000004</v>
      </c>
      <c r="N52" s="334">
        <v>17.100000000000001</v>
      </c>
    </row>
    <row r="53" spans="1:14" x14ac:dyDescent="0.15">
      <c r="A53" s="250"/>
      <c r="B53" s="246"/>
      <c r="C53" s="246"/>
      <c r="D53" s="246"/>
      <c r="E53" s="246"/>
      <c r="F53" s="246"/>
      <c r="G53" s="312" t="s">
        <v>518</v>
      </c>
      <c r="H53" s="313"/>
      <c r="I53" s="321">
        <v>2203482</v>
      </c>
      <c r="J53" s="322">
        <v>274851</v>
      </c>
      <c r="K53" s="323">
        <v>243.6</v>
      </c>
      <c r="L53" s="324">
        <v>119674</v>
      </c>
      <c r="M53" s="325">
        <v>26.2</v>
      </c>
      <c r="N53" s="326">
        <v>217.4</v>
      </c>
    </row>
    <row r="54" spans="1:14" x14ac:dyDescent="0.15">
      <c r="A54" s="250"/>
      <c r="B54" s="246"/>
      <c r="C54" s="246"/>
      <c r="D54" s="246"/>
      <c r="E54" s="246"/>
      <c r="F54" s="246"/>
      <c r="G54" s="327"/>
      <c r="H54" s="328" t="s">
        <v>517</v>
      </c>
      <c r="I54" s="329">
        <v>439821</v>
      </c>
      <c r="J54" s="330">
        <v>54861</v>
      </c>
      <c r="K54" s="331">
        <v>1</v>
      </c>
      <c r="L54" s="332">
        <v>57803</v>
      </c>
      <c r="M54" s="333">
        <v>4.8</v>
      </c>
      <c r="N54" s="334">
        <v>-3.8</v>
      </c>
    </row>
    <row r="55" spans="1:14" x14ac:dyDescent="0.15">
      <c r="A55" s="250"/>
      <c r="B55" s="246"/>
      <c r="C55" s="246"/>
      <c r="D55" s="246"/>
      <c r="E55" s="246"/>
      <c r="F55" s="246"/>
      <c r="G55" s="312" t="s">
        <v>519</v>
      </c>
      <c r="H55" s="313"/>
      <c r="I55" s="321">
        <v>1631622</v>
      </c>
      <c r="J55" s="322">
        <v>206718</v>
      </c>
      <c r="K55" s="323">
        <v>-24.8</v>
      </c>
      <c r="L55" s="324">
        <v>119685</v>
      </c>
      <c r="M55" s="325">
        <v>0</v>
      </c>
      <c r="N55" s="326">
        <v>-24.8</v>
      </c>
    </row>
    <row r="56" spans="1:14" x14ac:dyDescent="0.15">
      <c r="A56" s="250"/>
      <c r="B56" s="246"/>
      <c r="C56" s="246"/>
      <c r="D56" s="246"/>
      <c r="E56" s="246"/>
      <c r="F56" s="246"/>
      <c r="G56" s="327"/>
      <c r="H56" s="328" t="s">
        <v>517</v>
      </c>
      <c r="I56" s="329">
        <v>469410</v>
      </c>
      <c r="J56" s="330">
        <v>59472</v>
      </c>
      <c r="K56" s="331">
        <v>8.4</v>
      </c>
      <c r="L56" s="332">
        <v>68464</v>
      </c>
      <c r="M56" s="333">
        <v>18.399999999999999</v>
      </c>
      <c r="N56" s="334">
        <v>-10</v>
      </c>
    </row>
    <row r="57" spans="1:14" x14ac:dyDescent="0.15">
      <c r="A57" s="250"/>
      <c r="B57" s="246"/>
      <c r="C57" s="246"/>
      <c r="D57" s="246"/>
      <c r="E57" s="246"/>
      <c r="F57" s="246"/>
      <c r="G57" s="312" t="s">
        <v>520</v>
      </c>
      <c r="H57" s="313"/>
      <c r="I57" s="321">
        <v>700595</v>
      </c>
      <c r="J57" s="322">
        <v>90610</v>
      </c>
      <c r="K57" s="323">
        <v>-56.2</v>
      </c>
      <c r="L57" s="324">
        <v>109920</v>
      </c>
      <c r="M57" s="325">
        <v>-8.1999999999999993</v>
      </c>
      <c r="N57" s="326">
        <v>-48</v>
      </c>
    </row>
    <row r="58" spans="1:14" x14ac:dyDescent="0.15">
      <c r="A58" s="250"/>
      <c r="B58" s="246"/>
      <c r="C58" s="246"/>
      <c r="D58" s="246"/>
      <c r="E58" s="246"/>
      <c r="F58" s="246"/>
      <c r="G58" s="327"/>
      <c r="H58" s="328" t="s">
        <v>517</v>
      </c>
      <c r="I58" s="329">
        <v>322415</v>
      </c>
      <c r="J58" s="330">
        <v>41699</v>
      </c>
      <c r="K58" s="331">
        <v>-29.9</v>
      </c>
      <c r="L58" s="332">
        <v>62739</v>
      </c>
      <c r="M58" s="333">
        <v>-8.4</v>
      </c>
      <c r="N58" s="334">
        <v>-21.5</v>
      </c>
    </row>
    <row r="59" spans="1:14" x14ac:dyDescent="0.15">
      <c r="A59" s="250"/>
      <c r="B59" s="246"/>
      <c r="C59" s="246"/>
      <c r="D59" s="246"/>
      <c r="E59" s="246"/>
      <c r="F59" s="246"/>
      <c r="G59" s="312" t="s">
        <v>521</v>
      </c>
      <c r="H59" s="313"/>
      <c r="I59" s="321">
        <v>566013</v>
      </c>
      <c r="J59" s="322">
        <v>74889</v>
      </c>
      <c r="K59" s="323">
        <v>-17.399999999999999</v>
      </c>
      <c r="L59" s="324">
        <v>119882</v>
      </c>
      <c r="M59" s="325">
        <v>9.1</v>
      </c>
      <c r="N59" s="326">
        <v>-26.5</v>
      </c>
    </row>
    <row r="60" spans="1:14" x14ac:dyDescent="0.15">
      <c r="A60" s="250"/>
      <c r="B60" s="246"/>
      <c r="C60" s="246"/>
      <c r="D60" s="246"/>
      <c r="E60" s="246"/>
      <c r="F60" s="246"/>
      <c r="G60" s="327"/>
      <c r="H60" s="328" t="s">
        <v>517</v>
      </c>
      <c r="I60" s="335">
        <v>355199</v>
      </c>
      <c r="J60" s="330">
        <v>46996</v>
      </c>
      <c r="K60" s="331">
        <v>12.7</v>
      </c>
      <c r="L60" s="332">
        <v>66481</v>
      </c>
      <c r="M60" s="333">
        <v>6</v>
      </c>
      <c r="N60" s="334">
        <v>6.7</v>
      </c>
    </row>
    <row r="61" spans="1:14" x14ac:dyDescent="0.15">
      <c r="A61" s="250"/>
      <c r="B61" s="246"/>
      <c r="C61" s="246"/>
      <c r="D61" s="246"/>
      <c r="E61" s="246"/>
      <c r="F61" s="246"/>
      <c r="G61" s="312" t="s">
        <v>522</v>
      </c>
      <c r="H61" s="336"/>
      <c r="I61" s="337">
        <v>1149118</v>
      </c>
      <c r="J61" s="338">
        <v>145413</v>
      </c>
      <c r="K61" s="339">
        <v>24.1</v>
      </c>
      <c r="L61" s="340">
        <v>112798</v>
      </c>
      <c r="M61" s="341">
        <v>6</v>
      </c>
      <c r="N61" s="326">
        <v>18.100000000000001</v>
      </c>
    </row>
    <row r="62" spans="1:14" x14ac:dyDescent="0.15">
      <c r="A62" s="250"/>
      <c r="B62" s="246"/>
      <c r="C62" s="246"/>
      <c r="D62" s="246"/>
      <c r="E62" s="246"/>
      <c r="F62" s="246"/>
      <c r="G62" s="327"/>
      <c r="H62" s="328" t="s">
        <v>517</v>
      </c>
      <c r="I62" s="329">
        <v>404817</v>
      </c>
      <c r="J62" s="330">
        <v>51470</v>
      </c>
      <c r="K62" s="331">
        <v>2.8</v>
      </c>
      <c r="L62" s="332">
        <v>62124</v>
      </c>
      <c r="M62" s="333">
        <v>5.0999999999999996</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20.57</v>
      </c>
      <c r="G47" s="12">
        <v>21.45</v>
      </c>
      <c r="H47" s="12">
        <v>20.6</v>
      </c>
      <c r="I47" s="12">
        <v>20.13</v>
      </c>
      <c r="J47" s="13">
        <v>18.809999999999999</v>
      </c>
    </row>
    <row r="48" spans="2:10" ht="57.75" customHeight="1" x14ac:dyDescent="0.15">
      <c r="B48" s="14"/>
      <c r="C48" s="1174" t="s">
        <v>4</v>
      </c>
      <c r="D48" s="1174"/>
      <c r="E48" s="1175"/>
      <c r="F48" s="15">
        <v>2.88</v>
      </c>
      <c r="G48" s="16">
        <v>3.33</v>
      </c>
      <c r="H48" s="16">
        <v>3.76</v>
      </c>
      <c r="I48" s="16">
        <v>3.34</v>
      </c>
      <c r="J48" s="17">
        <v>3.79</v>
      </c>
    </row>
    <row r="49" spans="2:10" ht="57.75" customHeight="1" thickBot="1" x14ac:dyDescent="0.2">
      <c r="B49" s="18"/>
      <c r="C49" s="1176" t="s">
        <v>5</v>
      </c>
      <c r="D49" s="1176"/>
      <c r="E49" s="1177"/>
      <c r="F49" s="19" t="s">
        <v>529</v>
      </c>
      <c r="G49" s="20" t="s">
        <v>530</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2018-03-12T08:50:44Z</cp:lastPrinted>
  <dcterms:created xsi:type="dcterms:W3CDTF">2018-01-24T06:33:36Z</dcterms:created>
  <dcterms:modified xsi:type="dcterms:W3CDTF">2019-03-28T06:49:09Z</dcterms:modified>
  <cp:category/>
</cp:coreProperties>
</file>