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X:\06 財政係\06_決算\財政状況資料集\Ｒ６年度分\3_回答\2_質問票・再回答\"/>
    </mc:Choice>
  </mc:AlternateContent>
  <xr:revisionPtr revIDLastSave="0" documentId="13_ncr:1_{02040438-CA2C-46A3-A358-A074611B763C}"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<sst xmlns="http://schemas.openxmlformats.org/spreadsheetml/2006/main" count="1124" uniqueCount="558">
  <si>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</si>
  <si>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</si>
  <si>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</si>
  <si>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</si>
  <si>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</si>
  <si>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</si>
  <si>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</si>
  <si>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</si>
  <si>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</si>
  <si>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</si>
  <si>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</si>
  <si>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</si>
  <si>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</si>
  <si>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</si>
  <si>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</si>
  <si>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</si>
  <si>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</si>
  <si>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</si>
  <si>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</si>
  <si>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</si>
  <si>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</si>
  <si>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</si>
  <si>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</si>
  <si>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</si>
  <si>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</si>
  <si>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</si>
  <si>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</si>
  <si>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</si>
  <si>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</si>
  <si>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</si>
  <si>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</si>
  <si>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</si>
  <si>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</si>
  <si>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</si>
  <si>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</si>
  <si>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</si>
  <si>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</si>
  <si>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</si>
  <si>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</si>
  <si>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</si>
  <si>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</si>
  <si>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</si>
  <si>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</si>
  <si>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</si>
  <si>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</si>
  <si>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</si>
  <si>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</si>
  <si>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</si>
  <si>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</si>
  <si>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</si>
  <si>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</si>
  <si>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</si>
  <si>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</si>
  <si>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</si>
  <si>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</si>
  <si>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</si>
  <si>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</si>
  <si>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</si>
  <si>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</si>
  <si>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</si>
  <si>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</si>
  <si>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</si>
  <si>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</si>
  <si>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</si>
  <si>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</si>
  <si>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</si>
  <si>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</si>
  <si>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</si>
  <si>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</si>
  <si>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</si>
  <si>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</si>
  <si>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</si>
  <si>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</si>
  <si>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</si>
  <si>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</si>
  <si>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</si>
  <si>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</si>
  <si>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</si>
  <si>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</si>
  <si>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</si>
  <si>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</si>
  <si>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</si>
  <si>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</si>
  <si>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</si>
  <si>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</si>
  <si>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</si>
  <si>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</si>
  <si>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</si>
  <si>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</si>
  <si>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</si>
  <si>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</si>
  <si>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</si>
  <si>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</si>
  <si>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</si>
  <si>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</si>
  <si>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</si>
  <si>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</si>
  <si>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</si>
  <si>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</si>
  <si>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</si>
  <si>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</si>
  <si>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</si>
  <si>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</si>
  <si>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</si>
  <si>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</si>
  <si>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</si>
  <si>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</si>
  <si>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</si>
  <si>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</si>
  <si>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</si>
  <si>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</si>
  <si>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</si>
  <si>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</si>
  <si>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</si>
  <si>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</si>
  <si>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</si>
  <si>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</si>
  <si>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</si>
  <si>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</si>
  <si>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</si>
  <si>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</si>
  <si>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</si>
  <si>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</si>
  <si>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</si>
  <si>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</si>
  <si>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</si>
  <si>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</si>
  <si>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</si>
  <si>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</si>
  <si>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</si>
  <si>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</si>
  <si>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</si>
  <si>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</si>
  <si>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</si>
  <si>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</si>
  <si>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</si>
  <si>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</si>
  <si>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</si>
  <si>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</si>
  <si>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</si>
  <si>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</si>
  <si>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</si>
  <si>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</si>
  <si>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</si>
  <si>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</si>
  <si>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</si>
  <si>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</si>
  <si>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</si>
  <si>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</si>
  <si>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</si>
  <si>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</si>
  <si>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</si>
  <si>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</si>
  <si>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</si>
  <si>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</si>
  <si>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</si>
  <si>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</si>
  <si>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</si>
  <si>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</si>
  <si>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</si>
  <si>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</si>
  <si>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</si>
  <si>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</si>
  <si>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</si>
  <si>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</si>
  <si>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</si>
  <si>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</si>
  <si>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</si>
  <si>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</si>
  <si>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</si>
  <si>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</si>
  <si>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</si>
  <si>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</si>
  <si>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</si>
  <si>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</si>
  <si>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</si>
  <si>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</si>
  <si>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</si>
  <si>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</si>
  <si>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</si>
  <si>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</si>
  <si>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</si>
  <si>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</si>
  <si>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</si>
  <si>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</si>
  <si>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</si>
  <si>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</si>
  <si>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</si>
  <si>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</si>
  <si>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</si>
  <si>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</si>
  <si>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</si>
  <si>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</si>
  <si>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</si>
  <si>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</si>
  <si>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</si>
  <si>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</si>
  <si>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</si>
  <si>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</si>
  <si>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</si>
  <si>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</si>
  <si>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</si>
  <si>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</si>
  <si>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熊本県苓北町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</si>
  <si>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</si>
  <si>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</si>
  <si>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</si>
  <si>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</si>
  <si>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</si>
  <si>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</si>
  <si>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</si>
  <si>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</si>
  <si>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</si>
  <si>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</si>
  <si>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</si>
  <si>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</si>
  <si>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</si>
  <si>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</si>
  <si>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</si>
  <si>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</si>
  <si>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</si>
  <si>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</si>
  <si>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</si>
  <si>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</si>
  <si>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</si>
  <si>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</si>
  <si>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</si>
  <si>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</si>
  <si>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</si>
  <si>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</si>
  <si>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</si>
  <si>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</si>
  <si>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</si>
  <si>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</si>
  <si>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</si>
  <si>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</si>
  <si>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</si>
  <si>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</si>
  <si>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</si>
  <si>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</si>
  <si>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</si>
  <si>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</si>
  <si>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</si>
  <si>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</si>
  <si>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</si>
  <si>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</si>
  <si>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</si>
  <si>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</si>
  <si>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</si>
  <si>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</si>
  <si>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</si>
  <si>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</si>
  <si>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</si>
  <si>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</si>
  <si>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</si>
  <si>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</si>
  <si>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</si>
  <si>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</si>
  <si>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</si>
  <si>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</si>
  <si>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</si>
  <si>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</si>
  <si>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</si>
  <si>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</si>
  <si>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</si>
  <si>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</si>
  <si>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</si>
  <si>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</si>
  <si>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</si>
  <si>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</si>
  <si>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</si>
  <si>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</si>
  <si>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</si>
  <si>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</si>
  <si>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</si>
  <si>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</si>
  <si>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</si>
  <si>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</si>
  <si>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</si>
  <si>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</si>
  <si>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</si>
  <si>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</si>
  <si>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</si>
  <si>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</si>
  <si>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</si>
  <si>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</si>
  <si>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</si>
  <si>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</si>
  <si>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</si>
  <si>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</si>
  <si>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</si>
  <si>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</si>
  <si>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</si>
  <si>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</si>
  <si>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</si>
  <si>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</si>
  <si>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</si>
  <si>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</si>
  <si>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</si>
  <si>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</si>
  <si>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</si>
  <si>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</si>
  <si>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</si>
  <si>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</si>
  <si>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</si>
  <si>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</si>
  <si>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</si>
  <si>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</si>
  <si>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</si>
  <si>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</si>
  <si>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</si>
  <si>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</si>
  <si>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</si>
  <si>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</si>
  <si>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</si>
  <si>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</si>
  <si>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</si>
  <si>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</si>
  <si>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</si>
  <si>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</si>
  <si>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</si>
  <si>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</si>
  <si>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</si>
  <si>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</si>
  <si>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</si>
  <si>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</si>
  <si>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</si>
  <si>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</si>
  <si>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</si>
  <si>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</si>
  <si>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</si>
  <si>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</si>
  <si>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</si>
  <si>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</si>
  <si>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</si>
  <si>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</si>
  <si>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</si>
  <si>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</si>
  <si>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</si>
  <si>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</si>
  <si>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</si>
  <si>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</si>
  <si>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</si>
  <si>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</si>
  <si>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</si>
  <si>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</si>
  <si>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</si>
  <si>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</si>
  <si>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</si>
  <si>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</si>
  <si>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</si>
  <si>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</si>
  <si>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</si>
  <si>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</si>
  <si>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熊本県苓北町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</si>
  <si>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</si>
  <si>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</si>
  <si>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</si>
  <si>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</si>
  <si>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</si>
  <si>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</si>
  <si>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</si>
  <si>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</si>
  <si>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</si>
  <si>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</si>
  <si>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</si>
  <si>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</si>
  <si>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</si>
  <si>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</si>
  <si>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</si>
  <si>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</si>
  <si>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</si>
  <si>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</si>
  <si>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</si>
  <si>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</si>
  <si>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</si>
  <si>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</si>
  <si>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</si>
  <si>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</si>
  <si>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</si>
  <si>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</si>
  <si>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</si>
  <si>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</si>
  <si>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</si>
  <si>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</si>
  <si>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</si>
  <si>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</si>
  <si>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</si>
  <si>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</si>
  <si>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</si>
  <si>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</si>
  <si>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苓北町水道事業会計</t>
    <phoneticPr fontId="5"/>
  </si>
  <si>
    <t>法適用企業</t>
    <phoneticPr fontId="5"/>
  </si>
  <si>
    <t>苓北町下水道事業会計</t>
    <phoneticPr fontId="5"/>
  </si>
  <si>
    <t>苓北町宅地造成事業特別会計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</si>
  <si>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</si>
  <si>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</si>
  <si>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</si>
  <si>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</si>
  <si>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</si>
  <si>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</si>
  <si>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</si>
  <si>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</si>
  <si>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</si>
  <si>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</si>
  <si>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</si>
  <si>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</si>
  <si>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</si>
  <si>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</si>
  <si>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</si>
  <si>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</si>
  <si>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</si>
  <si>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</si>
  <si>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</si>
  <si>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</si>
  <si>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</si>
  <si>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</si>
  <si>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</si>
  <si>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</si>
  <si>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</si>
  <si>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</si>
  <si>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</si>
  <si>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</si>
  <si>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</si>
  <si>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</si>
  <si>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</si>
  <si>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</si>
  <si>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</si>
  <si>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</si>
  <si>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</si>
  <si>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</si>
  <si>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</si>
  <si>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</si>
  <si>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</si>
  <si>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</si>
  <si>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</si>
  <si>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</si>
  <si>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</si>
  <si>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</si>
  <si>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</si>
  <si>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</si>
  <si>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</si>
  <si>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</si>
  <si>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</si>
  <si>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</si>
  <si>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</si>
  <si>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</si>
  <si>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</si>
  <si>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</si>
  <si>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</si>
  <si>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苓北町介護保険特別会計</t>
    <phoneticPr fontId="5"/>
  </si>
  <si>
    <t>(Ｆ)</t>
    <phoneticPr fontId="5"/>
  </si>
  <si>
    <t>苓北町後期高齢者医療特別会計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</si>
  <si>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</si>
  <si>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</si>
  <si>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</si>
  <si>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</si>
  <si>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</si>
  <si>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</si>
  <si>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</si>
  <si>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</si>
  <si>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</si>
  <si>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</si>
  <si>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</si>
  <si>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</si>
  <si>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</si>
  <si>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</si>
  <si>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</si>
  <si>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</si>
  <si>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</si>
  <si>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</si>
  <si>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</si>
  <si>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</si>
  <si>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</si>
  <si>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</si>
  <si>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</si>
  <si>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</si>
  <si>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</si>
  <si>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</si>
  <si>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</si>
  <si>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</si>
  <si>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</si>
  <si>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</si>
  <si>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</si>
  <si>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</si>
  <si>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</si>
  <si>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</si>
  <si>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</si>
  <si>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</si>
  <si>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</si>
  <si>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</si>
  <si>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</si>
  <si>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</si>
  <si>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</si>
  <si>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</si>
  <si>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</si>
  <si>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</si>
  <si>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</si>
  <si>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</si>
  <si>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</si>
  <si>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</si>
  <si>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</si>
  <si>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</si>
  <si>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</si>
  <si>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</si>
  <si>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</si>
  <si>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</si>
  <si>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</si>
  <si>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</si>
  <si>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</si>
  <si>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</si>
  <si>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</si>
  <si>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</si>
  <si>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</si>
  <si>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</si>
  <si>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</si>
  <si>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</si>
  <si>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</si>
  <si>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</si>
  <si>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</si>
  <si>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</si>
  <si>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</si>
  <si>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</si>
  <si>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</si>
  <si>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</si>
  <si>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</si>
  <si>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</si>
  <si>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</si>
  <si>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</si>
  <si>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</si>
  <si>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</si>
  <si>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</si>
  <si>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</si>
  <si>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</si>
  <si>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苓北町水道事業会計</t>
  </si>
  <si>
    <t>苓北町下水道事業会計</t>
  </si>
  <si>
    <t>苓北町宅地造成事業特別会計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</si>
  <si>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</si>
  <si>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</si>
  <si>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</si>
  <si>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</si>
  <si>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</si>
  <si>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</si>
  <si>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</si>
  <si>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</si>
  <si>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</si>
  <si>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</si>
  <si>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</si>
  <si>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</si>
  <si>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天草広域連合</t>
    <rPh sb="0" eb="2">
      <t>アマクサ</t>
    </rPh>
    <rPh sb="2" eb="6">
      <t>コウイキレンゴウ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</si>
  <si>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</si>
  <si>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</si>
  <si>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特別会計（交通災害共済事業）含む</t>
    <rPh sb="0" eb="2">
      <t>トクベツ</t>
    </rPh>
    <rPh sb="2" eb="4">
      <t>カイケイ</t>
    </rPh>
    <rPh sb="5" eb="7">
      <t>コウツウ</t>
    </rPh>
    <rPh sb="7" eb="9">
      <t>サイガイ</t>
    </rPh>
    <rPh sb="9" eb="11">
      <t>キョウサイ</t>
    </rPh>
    <rPh sb="11" eb="13">
      <t>ジギョウ</t>
    </rPh>
    <rPh sb="14" eb="15">
      <t>フク</t>
    </rPh>
    <phoneticPr fontId="2"/>
  </si>
  <si>
    <t>苓北町立小中学校校舎改築基金</t>
    <rPh sb="0" eb="2">
      <t>レイホク</t>
    </rPh>
    <rPh sb="2" eb="4">
      <t>チョウリツ</t>
    </rPh>
    <rPh sb="4" eb="8">
      <t>ショウチュウガッコウ</t>
    </rPh>
    <rPh sb="8" eb="10">
      <t>コウシャ</t>
    </rPh>
    <rPh sb="10" eb="12">
      <t>カイチク</t>
    </rPh>
    <rPh sb="12" eb="14">
      <t>キキン</t>
    </rPh>
    <phoneticPr fontId="5"/>
  </si>
  <si>
    <t>ふるさとづくり応援基金</t>
    <rPh sb="7" eb="9">
      <t>オウエン</t>
    </rPh>
    <rPh sb="9" eb="11">
      <t>キキン</t>
    </rPh>
    <phoneticPr fontId="5"/>
  </si>
  <si>
    <t>苓北町町営住宅等基金</t>
    <rPh sb="0" eb="3">
      <t>レイホクマチ</t>
    </rPh>
    <rPh sb="3" eb="5">
      <t>チョウエイ</t>
    </rPh>
    <rPh sb="5" eb="7">
      <t>ジュウタク</t>
    </rPh>
    <rPh sb="7" eb="8">
      <t>トウ</t>
    </rPh>
    <rPh sb="8" eb="10">
      <t>キキン</t>
    </rPh>
    <phoneticPr fontId="5"/>
  </si>
  <si>
    <t>地域づくり推進基金</t>
    <rPh sb="0" eb="2">
      <t>チイキ</t>
    </rPh>
    <rPh sb="5" eb="7">
      <t>スイシン</t>
    </rPh>
    <rPh sb="7" eb="9">
      <t>キキン</t>
    </rPh>
    <phoneticPr fontId="5"/>
  </si>
  <si>
    <t>町民総合センター整備基金</t>
    <rPh sb="0" eb="2">
      <t>チョウミン</t>
    </rPh>
    <rPh sb="2" eb="4">
      <t>ソウゴウ</t>
    </rPh>
    <rPh sb="8" eb="10">
      <t>セイビ</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</si>
</sst>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DF6C-45F9-8AD2-88E28775A1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58549</c:v>
                </c:pt>
                <c:pt idx="1">
                  <c:v>41576</c:v>
                </c:pt>
                <c:pt idx="2">
                  <c:v>64042</c:v>
                </c:pt>
                <c:pt idx="3">
                  <c:v>45194</c:v>
                </c:pt>
                <c:pt idx="4">
                  <c:v>50572</c:v>
                </c:pt>
              </c:numCache>
            </c:numRef>
          </c:val>
          <c:smooth val="0"/>
          <c:extLst>
            <c:ext xmlns:c16="http://schemas.microsoft.com/office/drawing/2014/chart" uri="{C3380CC4-5D6E-409C-BE32-E72D297353CC}">
              <c16:uniqueId val="{00000001-DF6C-45F9-8AD2-88E28775A1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3.48</c:v>
                </c:pt>
                <c:pt idx="1">
                  <c:v>4.1500000000000004</c:v>
                </c:pt>
                <c:pt idx="2">
                  <c:v>7.8</c:v>
                </c:pt>
                <c:pt idx="3">
                  <c:v>5.83</c:v>
                </c:pt>
                <c:pt idx="4">
                  <c:v>7.49</c:v>
                </c:pt>
              </c:numCache>
            </c:numRef>
          </c:val>
          <c:extLst>
            <c:ext xmlns:c16="http://schemas.microsoft.com/office/drawing/2014/chart" uri="{C3380CC4-5D6E-409C-BE32-E72D297353CC}">
              <c16:uniqueId val="{00000000-BEF9-4BA8-8A5E-AB975D35AB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25.04</c:v>
                </c:pt>
                <c:pt idx="1">
                  <c:v>31.69</c:v>
                </c:pt>
                <c:pt idx="2">
                  <c:v>37.549999999999997</c:v>
                </c:pt>
                <c:pt idx="3">
                  <c:v>43.56</c:v>
                </c:pt>
                <c:pt idx="4">
                  <c:v>48.22</c:v>
                </c:pt>
              </c:numCache>
            </c:numRef>
          </c:val>
          <c:extLst>
            <c:ext xmlns:c16="http://schemas.microsoft.com/office/drawing/2014/chart" uri="{C3380CC4-5D6E-409C-BE32-E72D297353CC}">
              <c16:uniqueId val="{00000001-BEF9-4BA8-8A5E-AB975D35AB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5.91</c:v>
                </c:pt>
                <c:pt idx="1">
                  <c:v>9.11</c:v>
                </c:pt>
                <c:pt idx="2">
                  <c:v>8.02</c:v>
                </c:pt>
                <c:pt idx="3">
                  <c:v>3.88</c:v>
                </c:pt>
                <c:pt idx="4">
                  <c:v>6.85</c:v>
                </c:pt>
              </c:numCache>
            </c:numRef>
          </c:val>
          <c:smooth val="0"/>
          <c:extLst>
            <c:ext xmlns:c16="http://schemas.microsoft.com/office/drawing/2014/chart" uri="{C3380CC4-5D6E-409C-BE32-E72D297353CC}">
              <c16:uniqueId val="{00000002-BEF9-4BA8-8A5E-AB975D35AB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1.29</c:v>
                </c:pt>
                <c:pt idx="2">
                  <c:v>#N/A</c:v>
                </c:pt>
                <c:pt idx="3">
                  <c:v>1.18</c:v>
                </c:pt>
                <c:pt idx="4">
                  <c:v>#N/A</c:v>
                </c:pt>
                <c:pt idx="5">
                  <c:v>1.96</c:v>
                </c:pt>
                <c:pt idx="6">
                  <c:v>#N/A</c:v>
                </c:pt>
                <c:pt idx="7">
                  <c:v>3.67</c:v>
                </c:pt>
                <c:pt idx="8">
                  <c:v>0</c:v>
                </c:pt>
                <c:pt idx="9">
                  <c:v>0</c:v>
                </c:pt>
              </c:numCache>
            </c:numRef>
          </c:val>
          <c:extLst>
            <c:ext xmlns:c16="http://schemas.microsoft.com/office/drawing/2014/chart" uri="{C3380CC4-5D6E-409C-BE32-E72D297353CC}">
              <c16:uniqueId val="{00000000-CCDC-41A3-B188-70F6447FA6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DC-41A3-B188-70F6447FA6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DC-41A3-B188-70F6447FA6C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3-CCDC-41A3-B188-70F6447FA6C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0.08</c:v>
                </c:pt>
              </c:numCache>
            </c:numRef>
          </c:val>
          <c:extLst>
            <c:ext xmlns:c16="http://schemas.microsoft.com/office/drawing/2014/chart" uri="{C3380CC4-5D6E-409C-BE32-E72D297353CC}">
              <c16:uniqueId val="{00000004-CCDC-41A3-B188-70F6447FA6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c:ext xmlns:c16="http://schemas.microsoft.com/office/drawing/2014/chart" uri="{C3380CC4-5D6E-409C-BE32-E72D297353CC}">
              <c16:uniqueId val="{00000005-CCDC-41A3-B188-70F6447FA6C7}"/>
            </c:ext>
          </c:extLst>
        </c:ser>
        <c:ser>
          <c:idx val="6"/>
          <c:order val="6"/>
          <c:tx>
            <c:strRef>
              <c:f>データシート!$A$33</c:f>
              <c:strCache>
                <c:ptCount val="1"/>
                <c:pt idx="0">
                  <c:v>苓北町宅地造成事業特別会計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0.48</c:v>
                </c:pt>
                <c:pt idx="4">
                  <c:v>#N/A</c:v>
                </c:pt>
                <c:pt idx="5">
                  <c:v>0.49</c:v>
                </c:pt>
                <c:pt idx="6">
                  <c:v>#N/A</c:v>
                </c:pt>
                <c:pt idx="7">
                  <c:v>0.73</c:v>
                </c:pt>
                <c:pt idx="8">
                  <c:v>#N/A</c:v>
                </c:pt>
                <c:pt idx="9">
                  <c:v>0.72</c:v>
                </c:pt>
              </c:numCache>
            </c:numRef>
          </c:val>
          <c:extLst>
            <c:ext xmlns:c16="http://schemas.microsoft.com/office/drawing/2014/chart" uri="{C3380CC4-5D6E-409C-BE32-E72D297353CC}">
              <c16:uniqueId val="{00000006-CCDC-41A3-B188-70F6447FA6C7}"/>
            </c:ext>
          </c:extLst>
        </c:ser>
        <c:ser>
          <c:idx val="7"/>
          <c:order val="7"/>
          <c:tx>
            <c:strRef>
              <c:f>データシート!$A$34</c:f>
              <c:strCache>
                <c:ptCount val="1"/>
                <c:pt idx="0">
                  <c:v>苓北町下水道事業会計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1.87</c:v>
                </c:pt>
              </c:numCache>
            </c:numRef>
          </c:val>
          <c:extLst>
            <c:ext xmlns:c16="http://schemas.microsoft.com/office/drawing/2014/chart" uri="{C3380CC4-5D6E-409C-BE32-E72D297353CC}">
              <c16:uniqueId val="{00000007-CCDC-41A3-B188-70F6447FA6C7}"/>
            </c:ext>
          </c:extLst>
        </c:ser>
        <c:ser>
          <c:idx val="8"/>
          <c:order val="8"/>
          <c:tx>
            <c:strRef>
              <c:f>データシート!$A$35</c:f>
              <c:strCache>
                <c:ptCount val="1"/>
                <c:pt idx="0">
                  <c:v>苓北町水道事業会計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2.2599999999999998</c:v>
                </c:pt>
              </c:numCache>
            </c:numRef>
          </c:val>
          <c:extLst>
            <c:ext xmlns:c16="http://schemas.microsoft.com/office/drawing/2014/chart" uri="{C3380CC4-5D6E-409C-BE32-E72D297353CC}">
              <c16:uniqueId val="{00000008-CCDC-41A3-B188-70F6447FA6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3.47</c:v>
                </c:pt>
                <c:pt idx="2">
                  <c:v>#N/A</c:v>
                </c:pt>
                <c:pt idx="3">
                  <c:v>4.1399999999999997</c:v>
                </c:pt>
                <c:pt idx="4">
                  <c:v>#N/A</c:v>
                </c:pt>
                <c:pt idx="5">
                  <c:v>7.8</c:v>
                </c:pt>
                <c:pt idx="6">
                  <c:v>#N/A</c:v>
                </c:pt>
                <c:pt idx="7">
                  <c:v>5.82</c:v>
                </c:pt>
                <c:pt idx="8">
                  <c:v>#N/A</c:v>
                </c:pt>
                <c:pt idx="9">
                  <c:v>7.48</c:v>
                </c:pt>
              </c:numCache>
            </c:numRef>
          </c:val>
          <c:extLst>
            <c:ext xmlns:c16="http://schemas.microsoft.com/office/drawing/2014/chart" uri="{C3380CC4-5D6E-409C-BE32-E72D297353CC}">
              <c16:uniqueId val="{00000009-CCDC-41A3-B188-70F6447FA6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634</c:v>
                </c:pt>
                <c:pt idx="5">
                  <c:v>619</c:v>
                </c:pt>
                <c:pt idx="8">
                  <c:v>587</c:v>
                </c:pt>
                <c:pt idx="11">
                  <c:v>564</c:v>
                </c:pt>
                <c:pt idx="14">
                  <c:v>549</c:v>
                </c:pt>
              </c:numCache>
            </c:numRef>
          </c:val>
          <c:extLst>
            <c:ext xmlns:c16="http://schemas.microsoft.com/office/drawing/2014/chart" uri="{C3380CC4-5D6E-409C-BE32-E72D297353CC}">
              <c16:uniqueId val="{00000000-9322-43F0-AD30-CE32F2BA55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22-43F0-AD30-CE32F2BA55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22-43F0-AD30-CE32F2BA55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22-43F0-AD30-CE32F2BA55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234</c:v>
                </c:pt>
                <c:pt idx="3">
                  <c:v>247</c:v>
                </c:pt>
                <c:pt idx="6">
                  <c:v>255</c:v>
                </c:pt>
                <c:pt idx="9">
                  <c:v>262</c:v>
                </c:pt>
                <c:pt idx="12">
                  <c:v>248</c:v>
                </c:pt>
              </c:numCache>
            </c:numRef>
          </c:val>
          <c:extLst>
            <c:ext xmlns:c16="http://schemas.microsoft.com/office/drawing/2014/chart" uri="{C3380CC4-5D6E-409C-BE32-E72D297353CC}">
              <c16:uniqueId val="{00000004-9322-43F0-AD30-CE32F2BA55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22-43F0-AD30-CE32F2BA55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22-43F0-AD30-CE32F2BA55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760</c:v>
                </c:pt>
                <c:pt idx="3">
                  <c:v>730</c:v>
                </c:pt>
                <c:pt idx="6">
                  <c:v>720</c:v>
                </c:pt>
                <c:pt idx="9">
                  <c:v>687</c:v>
                </c:pt>
                <c:pt idx="12">
                  <c:v>659</c:v>
                </c:pt>
              </c:numCache>
            </c:numRef>
          </c:val>
          <c:extLst>
            <c:ext xmlns:c16="http://schemas.microsoft.com/office/drawing/2014/chart" uri="{C3380CC4-5D6E-409C-BE32-E72D297353CC}">
              <c16:uniqueId val="{00000007-9322-43F0-AD30-CE32F2BA55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360</c:v>
                </c:pt>
                <c:pt idx="2">
                  <c:v>#N/A</c:v>
                </c:pt>
                <c:pt idx="3">
                  <c:v>#N/A</c:v>
                </c:pt>
                <c:pt idx="4">
                  <c:v>358</c:v>
                </c:pt>
                <c:pt idx="5">
                  <c:v>#N/A</c:v>
                </c:pt>
                <c:pt idx="6">
                  <c:v>#N/A</c:v>
                </c:pt>
                <c:pt idx="7">
                  <c:v>388</c:v>
                </c:pt>
                <c:pt idx="8">
                  <c:v>#N/A</c:v>
                </c:pt>
                <c:pt idx="9">
                  <c:v>#N/A</c:v>
                </c:pt>
                <c:pt idx="10">
                  <c:v>385</c:v>
                </c:pt>
                <c:pt idx="11">
                  <c:v>#N/A</c:v>
                </c:pt>
                <c:pt idx="12">
                  <c:v>#N/A</c:v>
                </c:pt>
                <c:pt idx="13">
                  <c:v>358</c:v>
                </c:pt>
                <c:pt idx="14">
                  <c:v>#N/A</c:v>
                </c:pt>
              </c:numCache>
            </c:numRef>
          </c:val>
          <c:smooth val="0"/>
          <c:extLst>
            <c:ext xmlns:c16="http://schemas.microsoft.com/office/drawing/2014/chart" uri="{C3380CC4-5D6E-409C-BE32-E72D297353CC}">
              <c16:uniqueId val="{00000008-9322-43F0-AD30-CE32F2BA55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6032</c:v>
                </c:pt>
                <c:pt idx="5">
                  <c:v>5753</c:v>
                </c:pt>
                <c:pt idx="8">
                  <c:v>5607</c:v>
                </c:pt>
                <c:pt idx="11">
                  <c:v>5364</c:v>
                </c:pt>
                <c:pt idx="14">
                  <c:v>5044</c:v>
                </c:pt>
              </c:numCache>
            </c:numRef>
          </c:val>
          <c:extLst>
            <c:ext xmlns:c16="http://schemas.microsoft.com/office/drawing/2014/chart" uri="{C3380CC4-5D6E-409C-BE32-E72D297353CC}">
              <c16:uniqueId val="{00000000-F391-4AFD-B844-B13C4FA47D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391-4AFD-B844-B13C4FA47D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1348</c:v>
                </c:pt>
                <c:pt idx="5">
                  <c:v>1829</c:v>
                </c:pt>
                <c:pt idx="8">
                  <c:v>2103</c:v>
                </c:pt>
                <c:pt idx="11">
                  <c:v>2488</c:v>
                </c:pt>
                <c:pt idx="14">
                  <c:v>2653</c:v>
                </c:pt>
              </c:numCache>
            </c:numRef>
          </c:val>
          <c:extLst>
            <c:ext xmlns:c16="http://schemas.microsoft.com/office/drawing/2014/chart" uri="{C3380CC4-5D6E-409C-BE32-E72D297353CC}">
              <c16:uniqueId val="{00000002-F391-4AFD-B844-B13C4FA47D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91-4AFD-B844-B13C4FA47D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91-4AFD-B844-B13C4FA47D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91-4AFD-B844-B13C4FA47D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690</c:v>
                </c:pt>
                <c:pt idx="3">
                  <c:v>574</c:v>
                </c:pt>
                <c:pt idx="6">
                  <c:v>562</c:v>
                </c:pt>
                <c:pt idx="9">
                  <c:v>676</c:v>
                </c:pt>
                <c:pt idx="12">
                  <c:v>694</c:v>
                </c:pt>
              </c:numCache>
            </c:numRef>
          </c:val>
          <c:extLst>
            <c:ext xmlns:c16="http://schemas.microsoft.com/office/drawing/2014/chart" uri="{C3380CC4-5D6E-409C-BE32-E72D297353CC}">
              <c16:uniqueId val="{00000006-F391-4AFD-B844-B13C4FA47D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391-4AFD-B844-B13C4FA47D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2183</c:v>
                </c:pt>
                <c:pt idx="3">
                  <c:v>1996</c:v>
                </c:pt>
                <c:pt idx="6">
                  <c:v>1824</c:v>
                </c:pt>
                <c:pt idx="9">
                  <c:v>1740</c:v>
                </c:pt>
                <c:pt idx="12">
                  <c:v>1550</c:v>
                </c:pt>
              </c:numCache>
            </c:numRef>
          </c:val>
          <c:extLst>
            <c:ext xmlns:c16="http://schemas.microsoft.com/office/drawing/2014/chart" uri="{C3380CC4-5D6E-409C-BE32-E72D297353CC}">
              <c16:uniqueId val="{00000008-F391-4AFD-B844-B13C4FA47D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91-4AFD-B844-B13C4FA47D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6881</c:v>
                </c:pt>
                <c:pt idx="3">
                  <c:v>6535</c:v>
                </c:pt>
                <c:pt idx="6">
                  <c:v>6283</c:v>
                </c:pt>
                <c:pt idx="9">
                  <c:v>5975</c:v>
                </c:pt>
                <c:pt idx="12">
                  <c:v>5639</c:v>
                </c:pt>
              </c:numCache>
            </c:numRef>
          </c:val>
          <c:extLst>
            <c:ext xmlns:c16="http://schemas.microsoft.com/office/drawing/2014/chart" uri="{C3380CC4-5D6E-409C-BE32-E72D297353CC}">
              <c16:uniqueId val="{0000000A-F391-4AFD-B844-B13C4FA47D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2374</c:v>
                </c:pt>
                <c:pt idx="2">
                  <c:v>#N/A</c:v>
                </c:pt>
                <c:pt idx="3">
                  <c:v>#N/A</c:v>
                </c:pt>
                <c:pt idx="4">
                  <c:v>1524</c:v>
                </c:pt>
                <c:pt idx="5">
                  <c:v>#N/A</c:v>
                </c:pt>
                <c:pt idx="6">
                  <c:v>#N/A</c:v>
                </c:pt>
                <c:pt idx="7">
                  <c:v>958</c:v>
                </c:pt>
                <c:pt idx="8">
                  <c:v>#N/A</c:v>
                </c:pt>
                <c:pt idx="9">
                  <c:v>#N/A</c:v>
                </c:pt>
                <c:pt idx="10">
                  <c:v>540</c:v>
                </c:pt>
                <c:pt idx="11">
                  <c:v>#N/A</c:v>
                </c:pt>
                <c:pt idx="12">
                  <c:v>#N/A</c:v>
                </c:pt>
                <c:pt idx="13">
                  <c:v>186</c:v>
                </c:pt>
                <c:pt idx="14">
                  <c:v>#N/A</c:v>
                </c:pt>
              </c:numCache>
            </c:numRef>
          </c:val>
          <c:smooth val="0"/>
          <c:extLst>
            <c:ext xmlns:c16="http://schemas.microsoft.com/office/drawing/2014/chart" uri="{C3380CC4-5D6E-409C-BE32-E72D297353CC}">
              <c16:uniqueId val="{0000000B-F391-4AFD-B844-B13C4FA47D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1336</c:v>
                </c:pt>
                <c:pt idx="1">
                  <c:v>1544</c:v>
                </c:pt>
                <c:pt idx="2">
                  <c:v>1728</c:v>
                </c:pt>
              </c:numCache>
            </c:numRef>
          </c:val>
          <c:extLst>
            <c:ext xmlns:c16="http://schemas.microsoft.com/office/drawing/2014/chart" uri="{C3380CC4-5D6E-409C-BE32-E72D297353CC}">
              <c16:uniqueId val="{00000000-C907-43CE-80B3-837E5C6538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294</c:v>
                </c:pt>
                <c:pt idx="1">
                  <c:v>356</c:v>
                </c:pt>
                <c:pt idx="2">
                  <c:v>360</c:v>
                </c:pt>
              </c:numCache>
            </c:numRef>
          </c:val>
          <c:extLst>
            <c:ext xmlns:c16="http://schemas.microsoft.com/office/drawing/2014/chart" uri="{C3380CC4-5D6E-409C-BE32-E72D297353CC}">
              <c16:uniqueId val="{00000001-C907-43CE-80B3-837E5C6538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282</c:v>
                </c:pt>
                <c:pt idx="1">
                  <c:v>414</c:v>
                </c:pt>
                <c:pt idx="2">
                  <c:v>395</c:v>
                </c:pt>
              </c:numCache>
            </c:numRef>
          </c:val>
          <c:extLst>
            <c:ext xmlns:c16="http://schemas.microsoft.com/office/drawing/2014/chart" uri="{C3380CC4-5D6E-409C-BE32-E72D297353CC}">
              <c16:uniqueId val="{00000002-C907-43CE-80B3-837E5C6538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50">
              <a:latin typeface="ＭＳ ゴシック" pitchFamily="49" charset="-128"/>
              <a:ea typeface="ＭＳ ゴシック" pitchFamily="49" charset="-128"/>
            </a:rPr>
            <a:t>実質公債費比率は、公債費は、平成</a:t>
          </a:r>
          <a:r>
            <a:rPr kumimoji="1" lang="en-US" altLang="ja-JP" sz="1250">
              <a:latin typeface="ＭＳ ゴシック" pitchFamily="49" charset="-128"/>
              <a:ea typeface="ＭＳ ゴシック" pitchFamily="49" charset="-128"/>
            </a:rPr>
            <a:t>23</a:t>
          </a:r>
          <a:r>
            <a:rPr kumimoji="1" lang="ja-JP" altLang="en-US" sz="1250">
              <a:latin typeface="ＭＳ ゴシック" pitchFamily="49" charset="-128"/>
              <a:ea typeface="ＭＳ ゴシック" pitchFamily="49" charset="-128"/>
            </a:rPr>
            <a:t>年度から実施した緊急防災・減災事業や都市再生整備計画事業等の大型事業に伴い、地方債残高が増加した。公債費はピークを迎え減少傾向であるが、引き続き交付税措置率の高い緊急防災・減災事業債及び過疎対策事業債を活用した事業を進めているため今後、公債費は増加する見込みである。また、中長期において義務教育学校施設整備等の計画や天草広域連合新ごみ処理施設整備事業に係る負担金が控えているため、選択と集中による新規事業の抑制に努め、借入と返済のバランスを図りながら、引き続き町振興計画に沿った地方債残高を減少させていく。また、公営企業債の元利償還金に対する繰出金について当面は現状維持の状況が続くと見込まれ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において、平成２３年度から緊急防災・減災事業や都市再生整備計画事業等の大型事業に積極的に取り組んできたことに伴う地方債残高の増加と基金の減少がみられていたが、近年は、地方債の借入を抑制し、地方債残高の圧縮に努めてきたことで地方債残高が減少した。</a:t>
          </a:r>
        </a:p>
        <a:p>
          <a:r>
            <a:rPr kumimoji="1" lang="ja-JP" altLang="en-US" sz="1300">
              <a:latin typeface="ＭＳ ゴシック" pitchFamily="49" charset="-128"/>
              <a:ea typeface="ＭＳ ゴシック" pitchFamily="49" charset="-128"/>
            </a:rPr>
            <a:t>　公営企業においては、公営企業債等の元利償還が年々進み、公営企業債残高が減少しているが、今後は、水道・下水道の老朽化施設の更新も想定される。</a:t>
          </a:r>
        </a:p>
        <a:p>
          <a:r>
            <a:rPr kumimoji="1" lang="ja-JP" altLang="en-US" sz="1300">
              <a:latin typeface="ＭＳ ゴシック" pitchFamily="49" charset="-128"/>
              <a:ea typeface="ＭＳ ゴシック" pitchFamily="49" charset="-128"/>
            </a:rPr>
            <a:t>　退職手当負担見込額については、世代間のばらつきにより増加している。今後も全国的に早期退職者が増加していることから増加することが見込まれる。</a:t>
          </a:r>
        </a:p>
        <a:p>
          <a:r>
            <a:rPr kumimoji="1" lang="ja-JP" altLang="en-US" sz="1300">
              <a:latin typeface="ＭＳ ゴシック" pitchFamily="49" charset="-128"/>
              <a:ea typeface="ＭＳ ゴシック" pitchFamily="49" charset="-128"/>
            </a:rPr>
            <a:t>　充当可能基金については、財政調整基金への積立</a:t>
          </a:r>
          <a:r>
            <a:rPr kumimoji="1" lang="en-US" altLang="ja-JP" sz="1300">
              <a:latin typeface="ＭＳ ゴシック" pitchFamily="49" charset="-128"/>
              <a:ea typeface="ＭＳ ゴシック" pitchFamily="49" charset="-128"/>
            </a:rPr>
            <a:t>+184,002</a:t>
          </a:r>
          <a:r>
            <a:rPr kumimoji="1" lang="ja-JP" altLang="en-US" sz="1300">
              <a:latin typeface="ＭＳ ゴシック" pitchFamily="49" charset="-128"/>
              <a:ea typeface="ＭＳ ゴシック" pitchFamily="49" charset="-128"/>
            </a:rPr>
            <a:t>千円等により増加した。</a:t>
          </a:r>
        </a:p>
        <a:p>
          <a:r>
            <a:rPr kumimoji="1" lang="ja-JP" altLang="en-US" sz="1300">
              <a:latin typeface="ＭＳ ゴシック" pitchFamily="49" charset="-128"/>
              <a:ea typeface="ＭＳ ゴシック" pitchFamily="49" charset="-128"/>
            </a:rPr>
            <a:t>　今後も、借入と返済のバランスを図りながら、引き続き町振興計画に沿って、地方債残高の圧縮に努め将来負担比率の改善を図っていく。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熊本県苓北町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千円をはじめ、地方交付税等の増額による積立や利子積立により総額で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・減債基金についても、地方交付税等の増額による積立や利子積立により総額で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・特定目的基金については、学校校舎改築基金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千円や町営住宅等基金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千円など増額することができたが、ふるさとづくり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以上により、基金全体（一般会計）で前年度比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295,077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千円、とりくずし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令和６年度決算における一般会計地方債残高が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5,639,147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公債費はピークを迎え減少傾向となっている。しかし、中長期において義務教育学校施設整備等や天草広域連合新ごみ処理施設整備事業に係る負担金が控えているため、選択と集中による新規事業の抑制に努め、充当可能な基金の確保を行っていく。今後も、借入と返済のバランスを図りながら、引き続き町振興計画に沿って、地方債残高の圧縮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①苓北町立小中学校校舎改築基金：小中学校の校舎等整備事業資金に充当するための基金。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②町民総合センター整備基金：町民総合センターの増改築事業資金に充当するための基金。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③社会福祉振興基金：高齢者及び障害者等の福祉の増進に要する経費に充当するための基金。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④坂本福祉基金：果実運用型の基金で、社会福祉協議会への補助経費に充当。　</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⑤藤本福祉基金：果実運用型の基金で、社会福祉協議会への補助経費に充当。　</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⑥地域づくり推進基金：国際交流のための海外派遣事業等や地域づくりに伴う人材育成のための研修等に要する経費に充当するための基金。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⑦富岡城整備基金：富岡城整備事業に要する経費に充当するための基金。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⑧天草長崎航路対策基金：天草・長崎航路対策に要する経費に充当するための基金。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⑨ふるさと水と土保全基金：果実運用型の基金で、土地改良施設の機能を適正に発揮させるために必要な集落共同活動の強化を図るための事業に充当。</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⑩ふるさとづくり応援基金：５つの地域おこし事業やまちづくりの課題に対応するための経費に充当するための基金。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⑪森林環境譲与税基金：森林整備等に係る経費に充当するための基金。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⑫地域活性化推進基金：令和２年度新設。熊本県と苓北町との共同施設である都呂々ダムの運営に当たり、施設所在地である苓北町の地域活性化を推進するため　</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⑬新型コロナウイルス対策農林漁業経営安定事業基金：新型コロナウイルス感染症の影響により、苓北町新型コロナウイルス対策農林漁業経営安定事業による資金の融資</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を受けた町内農林漁業者に対する利子補給及び保証料助成に要する経費に充当するための基金。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⑭中小企業新型コロナウイルス感染症対策特別利子補給事業基金：新型コロナウイルス感染症の影響により、苓北町中小企業新型コロナウイルス感染症対策特別利子補給</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事業による熊本県金融円滑化特別資金（新型コロナウイルス感染症関連分）の融資を受けた町内中小企</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業者に対する利子補給に要する経費に充当するための基金。</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  ⑮</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苓北町町営住宅等基金：町営住宅等の建設、解体、修繕又は改良事業に充当するための基金。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特定目的基金については、前年度と比較して学校校舎改築基金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+51,575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千円や町営住宅等基金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+15,036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千円など増額することができたが、ふるさとづくり応援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82,952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33,148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116,100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町施設や小中学校の老朽化等へ対応するため、計画的な積立を行う。また、ふるさとづくり応援基金については、今後の広報活動、返礼品の充実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等を行うとともに、増額させていくよう努める。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千円をはじめ、地方交付税等の増額による積立や利子積立により総額で前年度比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半分以上を毎年基金積立していることに加え、中長期において義務教育学校施設整備等の計画や天草広域連合新ごみ処理施設整備事業に係る負担金が控えている。また、公共施設の維持管理経費の増加も想定されるため、財政調整基金積立による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地方交付税等の増額による積立や利子積立により総額で前年度比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令和６年度決算における一般会計地方債残高が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5,639,147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公債費はピークを迎え減少傾向となっている。しかし、中長期において義務教育学校施設整備等や天草広域連合新ごみ処理施設整備事業に係る負担金が控えているため、選択と集中による新規事業の抑制に努め、充当可能な基金の確保を行っていく。今後も、借入と返済のバランスを図りながら、引き続き町振興計画に沿って、地方債残高の圧縮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6,222
6,128
67.58
5,766,580
5,488,129
268,258
3,583,756
5,639,148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九州電力（株）苓北発電所の立地により固定資産税等の税収があるため、財政力指数は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ており、類似団体平均や熊本県平均をわずかに上回っている。しかし、税収は、減価の大きい償却資産が中心であり、年々減少しており、今後も減少する見込みである。現在進められている風力発電施設の誘致による税収増など、今後も引き続き新たな財源の確保に向けた取組み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38805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11995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比率としては類似団体平均と同水準に位置しているが、本町の財政上の特徴として、扶助費、公債費、その他（繰出金）が類似団体平均と比較すると上回っている。前年度と比較して、経常経費では扶助費、公債費、繰出金等は減少したものの補助費や人件費等で増となり全体で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、経常一般財源では、地方税等は減少したが、地方交付税等が増加し全体で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となり、経常収支比率としは前年度比△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となった。しかし、今後、中長期において義務教育学校施設整備等の計画や天草広域連合新ごみ処理施設整備事業に係る負担金が控えているため引き続き町振興計画に沿った地方債残高の縮減に取り組み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123952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1082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63</xdr:row>
      <xdr:rowOff>123952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11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63</xdr:row>
      <xdr:rowOff>99822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9982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64</xdr:row>
      <xdr:rowOff>39370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9982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75201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34053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類似団体平均と比較すると低くなっているが、熊本県平均と比較すると高くなっており、前年度から微増している。人件費については、前年度と比較して職員数は</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人と減少したが、人事院勧告に伴う職員給の増加及び会計年度任用職員の勤勉手当の支給開始により人件費としては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ポイントとなった。物件費については、前年度に大型事業（デジタル田園都市国家構想推進事業）が完了したことにより委託料が前年度比△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ポイントとなったが、今後もシステム更新等を含めた委託料は同水準で推移するともに、公共施設の維持管理の増が見込まれる。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125209</xdr:rowOff>
    </xdr:from>
    <xdr:to>
      <xdr:col>23</xdr:col>
      <xdr:colOff>133350</xdr:colOff>
      <xdr:row>81</xdr:row>
      <xdr:rowOff>128442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2659"/>
          <a:ext cx="8382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113219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116917</xdr:rowOff>
    </xdr:from>
    <xdr:to>
      <xdr:col>19</xdr:col>
      <xdr:colOff>133350</xdr:colOff>
      <xdr:row>81</xdr:row>
      <xdr:rowOff>125209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4367"/>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104028</xdr:rowOff>
    </xdr:from>
    <xdr:to>
      <xdr:col>15</xdr:col>
      <xdr:colOff>82550</xdr:colOff>
      <xdr:row>81</xdr:row>
      <xdr:rowOff>116917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1478"/>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103880</xdr:rowOff>
    </xdr:from>
    <xdr:to>
      <xdr:col>11</xdr:col>
      <xdr:colOff>31750</xdr:colOff>
      <xdr:row>81</xdr:row>
      <xdr:rowOff>104028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1330"/>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77642</xdr:rowOff>
    </xdr:from>
    <xdr:to>
      <xdr:col>23</xdr:col>
      <xdr:colOff>184150</xdr:colOff>
      <xdr:row>82</xdr:row>
      <xdr:rowOff>7792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170369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74409</xdr:rowOff>
    </xdr:from>
    <xdr:to>
      <xdr:col>19</xdr:col>
      <xdr:colOff>184150</xdr:colOff>
      <xdr:row>82</xdr:row>
      <xdr:rowOff>4559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14736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66117</xdr:rowOff>
    </xdr:from>
    <xdr:to>
      <xdr:col>15</xdr:col>
      <xdr:colOff>133350</xdr:colOff>
      <xdr:row>81</xdr:row>
      <xdr:rowOff>167717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6444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53228</xdr:rowOff>
    </xdr:from>
    <xdr:to>
      <xdr:col>11</xdr:col>
      <xdr:colOff>82550</xdr:colOff>
      <xdr:row>81</xdr:row>
      <xdr:rowOff>154828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165005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53080</xdr:rowOff>
    </xdr:from>
    <xdr:to>
      <xdr:col>7</xdr:col>
      <xdr:colOff>31750</xdr:colOff>
      <xdr:row>81</xdr:row>
      <xdr:rowOff>154680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164857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町村平均と比較すると上回っている状況である。要因は、勤続年数の長い職員の増加などによる職員構成の変動が考えられる。今後の見込みとして、欠員不補充等の状況によっては、低下することも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45055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3822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68036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612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79527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79527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726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下回っているが、熊本県平均と比較すると上回っている。また、人口も毎年２００人程度減少しており、今後も人口千人当たりの職員数は増加していく見込みであるが、欠員不補充等の状況によっては、低下することも考えられる。引き続き住民サービスの低下を招くことがないよう、定員管理計画に沿って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73533</xdr:rowOff>
    </xdr:from>
    <xdr:to>
      <xdr:col>81</xdr:col>
      <xdr:colOff>44450</xdr:colOff>
      <xdr:row>61</xdr:row>
      <xdr:rowOff>146727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31983"/>
          <a:ext cx="8382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121793</xdr:rowOff>
    </xdr:from>
    <xdr:to>
      <xdr:col>77</xdr:col>
      <xdr:colOff>44450</xdr:colOff>
      <xdr:row>61</xdr:row>
      <xdr:rowOff>146727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80243"/>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70316</xdr:rowOff>
    </xdr:from>
    <xdr:to>
      <xdr:col>72</xdr:col>
      <xdr:colOff>203200</xdr:colOff>
      <xdr:row>61</xdr:row>
      <xdr:rowOff>121793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28766"/>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41359</xdr:rowOff>
    </xdr:from>
    <xdr:to>
      <xdr:col>68</xdr:col>
      <xdr:colOff>152400</xdr:colOff>
      <xdr:row>61</xdr:row>
      <xdr:rowOff>70316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99809"/>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22733</xdr:rowOff>
    </xdr:from>
    <xdr:to>
      <xdr:col>81</xdr:col>
      <xdr:colOff>95250</xdr:colOff>
      <xdr:row>61</xdr:row>
      <xdr:rowOff>124333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39260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2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95927</xdr:rowOff>
    </xdr:from>
    <xdr:to>
      <xdr:col>77</xdr:col>
      <xdr:colOff>95250</xdr:colOff>
      <xdr:row>62</xdr:row>
      <xdr:rowOff>26077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36254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23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70993</xdr:rowOff>
    </xdr:from>
    <xdr:to>
      <xdr:col>73</xdr:col>
      <xdr:colOff>44450</xdr:colOff>
      <xdr:row>62</xdr:row>
      <xdr:rowOff>1143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19516</xdr:rowOff>
    </xdr:from>
    <xdr:to>
      <xdr:col>68</xdr:col>
      <xdr:colOff>203200</xdr:colOff>
      <xdr:row>61</xdr:row>
      <xdr:rowOff>121116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131293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162009</xdr:rowOff>
    </xdr:from>
    <xdr:to>
      <xdr:col>64</xdr:col>
      <xdr:colOff>152400</xdr:colOff>
      <xdr:row>61</xdr:row>
      <xdr:rowOff>92159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102336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1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や熊本県平均と比較すると大きく上回っている。要因は、平成２３年度から緊急防災・減災事業や都市再生整備計画事業等の大型事業に積極的に取り組んできたことに伴う、元利償還金の増加によるものである。公債費はピークを迎え減少傾向であるが、中長期において義務教育学校施設整備等の計画や天草広域連合新ごみ処理施設整備事業に係る負担金が控えているため、選択と集中による新規事業の抑制に努め、充当可能な基金の確保を行っていく。また、引き続き町振興計画に沿った地方債残高の縮減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95250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95250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579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133858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579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133858</xdr:rowOff>
    </xdr:from>
    <xdr:to>
      <xdr:col>68</xdr:col>
      <xdr:colOff>152400</xdr:colOff>
      <xdr:row>44</xdr:row>
      <xdr:rowOff>10668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5062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83058</xdr:rowOff>
    </xdr:from>
    <xdr:to>
      <xdr:col>68</xdr:col>
      <xdr:colOff>203200</xdr:colOff>
      <xdr:row>44</xdr:row>
      <xdr:rowOff>13208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169435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と比較して上回っている。要因は、平成２３年度から緊急防災・減災事業や都市再生整備計画事業等の大型事業に積極的に取り組んできたことに伴う、地方債残高の増加と基金の減少によるものであったが、近年は、選択と集中による新規事業の抑制に努めていることもあり減少傾向である。減少要因は、地方債元金償還により一般会計における地方債現在高が前年度比△</a:t>
          </a:r>
          <a:r>
            <a:rPr kumimoji="1" lang="en-US" altLang="ja-JP" sz="1300">
              <a:latin typeface="ＭＳ Ｐゴシック" panose="020B0600070205080204" pitchFamily="50" charset="-128"/>
              <a:ea typeface="ＭＳ Ｐゴシック" panose="020B0600070205080204" pitchFamily="50" charset="-128"/>
            </a:rPr>
            <a:t>335,844</a:t>
          </a:r>
          <a:r>
            <a:rPr kumimoji="1" lang="ja-JP" altLang="en-US" sz="1300">
              <a:latin typeface="ＭＳ Ｐゴシック" panose="020B0600070205080204" pitchFamily="50" charset="-128"/>
              <a:ea typeface="ＭＳ Ｐゴシック" panose="020B0600070205080204" pitchFamily="50" charset="-128"/>
            </a:rPr>
            <a:t>千円となったことに加え、地方債の償還額等に充当可能な基金の総額が前年度比</a:t>
          </a:r>
          <a:r>
            <a:rPr kumimoji="1" lang="en-US" altLang="ja-JP" sz="1300">
              <a:latin typeface="ＭＳ Ｐゴシック" panose="020B0600070205080204" pitchFamily="50" charset="-128"/>
              <a:ea typeface="ＭＳ Ｐゴシック" panose="020B0600070205080204" pitchFamily="50" charset="-128"/>
            </a:rPr>
            <a:t>+169,233</a:t>
          </a:r>
          <a:r>
            <a:rPr kumimoji="1" lang="ja-JP" altLang="en-US" sz="1300">
              <a:latin typeface="ＭＳ Ｐゴシック" panose="020B0600070205080204" pitchFamily="50" charset="-128"/>
              <a:ea typeface="ＭＳ Ｐゴシック" panose="020B0600070205080204" pitchFamily="50" charset="-128"/>
            </a:rPr>
            <a:t>千円となったためと考えられる。今後も、財源確保と起債現在高の減少に努める。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93027</xdr:rowOff>
    </xdr:from>
    <xdr:to>
      <xdr:col>81</xdr:col>
      <xdr:colOff>44450</xdr:colOff>
      <xdr:row>15</xdr:row>
      <xdr:rowOff>162877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9332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162877</xdr:rowOff>
    </xdr:from>
    <xdr:to>
      <xdr:col>77</xdr:col>
      <xdr:colOff>44450</xdr:colOff>
      <xdr:row>17</xdr:row>
      <xdr:rowOff>103505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734627"/>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103505</xdr:rowOff>
    </xdr:from>
    <xdr:to>
      <xdr:col>72</xdr:col>
      <xdr:colOff>203200</xdr:colOff>
      <xdr:row>19</xdr:row>
      <xdr:rowOff>104458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018155"/>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104458</xdr:rowOff>
    </xdr:from>
    <xdr:to>
      <xdr:col>68</xdr:col>
      <xdr:colOff>152400</xdr:colOff>
      <xdr:row>23</xdr:row>
      <xdr:rowOff>108373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362008"/>
          <a:ext cx="889000" cy="68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42227</xdr:rowOff>
    </xdr:from>
    <xdr:to>
      <xdr:col>81</xdr:col>
      <xdr:colOff>95250</xdr:colOff>
      <xdr:row>14</xdr:row>
      <xdr:rowOff>143827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14304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1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112077</xdr:rowOff>
    </xdr:from>
    <xdr:to>
      <xdr:col>77</xdr:col>
      <xdr:colOff>95250</xdr:colOff>
      <xdr:row>16</xdr:row>
      <xdr:rowOff>42227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27004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70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52705</xdr:rowOff>
    </xdr:from>
    <xdr:to>
      <xdr:col>73</xdr:col>
      <xdr:colOff>44450</xdr:colOff>
      <xdr:row>17</xdr:row>
      <xdr:rowOff>154305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139082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53658</xdr:rowOff>
    </xdr:from>
    <xdr:to>
      <xdr:col>68</xdr:col>
      <xdr:colOff>203200</xdr:colOff>
      <xdr:row>19</xdr:row>
      <xdr:rowOff>155258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3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140035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39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57573</xdr:rowOff>
    </xdr:from>
    <xdr:to>
      <xdr:col>64</xdr:col>
      <xdr:colOff>152400</xdr:colOff>
      <xdr:row>23</xdr:row>
      <xdr:rowOff>159173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400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143950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408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6,222
6,128
67.58
5,766,580
5,488,129
268,258
3,583,756
5,639,148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類似団体平均及び全国平均、熊本県平均と比較すると下回っている。増加要因は、職員数は</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人と前年度と比較して減少したが、人事院勧告に伴う職員給の増加及び会計年度任用職員の勤勉手当の支給開始したためである。また、今後の見込みとして、職員数は現状維持～微減で推移するが、職員給は上昇傾向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あ</a:t>
          </a:r>
          <a:r>
            <a:rPr kumimoji="1" lang="ja-JP" altLang="en-US" sz="1300">
              <a:latin typeface="ＭＳ Ｐゴシック" panose="020B0600070205080204" pitchFamily="50" charset="-128"/>
              <a:ea typeface="ＭＳ Ｐゴシック" panose="020B0600070205080204" pitchFamily="50" charset="-128"/>
            </a:rPr>
            <a:t>るとともに昇級及び会計間の異動等の要因により変動すると考えられる。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8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及び全国平均、熊本県平均と比較すると下回っている。減少要因は、前年度にデジタル田園都市国家構想推進事業等の大型事業が完了し、事業に伴う委託料が減少したためである。今後も、物価高騰による委託料等の増加や情報化推進に係るシステム関連委託料等の経費及び公共施設の維持管理費は増加していく見込みであり、引き続き業務効率化やコスト削減を推進するとともに公共施設の集約化等の整理を検討しながら物件費の抑制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15</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606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41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073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07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45720</xdr:rowOff>
    </xdr:from>
    <xdr:to>
      <xdr:col>78</xdr:col>
      <xdr:colOff>120650</xdr:colOff>
      <xdr:row>15</xdr:row>
      <xdr:rowOff>147320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157497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22860</xdr:rowOff>
    </xdr:from>
    <xdr:to>
      <xdr:col>65</xdr:col>
      <xdr:colOff>53975</xdr:colOff>
      <xdr:row>15</xdr:row>
      <xdr:rowOff>124460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134637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町の重要施策である少子化・子育て支援施策（医療費無償化・保育料無償化）に取り組んでいるとともに町内に医療施設が数多く存在し町民の利便性が高いことから、医療費、給付費、保護措置費等が高い水準にあるため類似団体平均と比較すると上回っている。減少要因は、前年度に価格高騰重点支援給付金が事業が実施されたことや保育所に入所している子どもの減少等である。今後も同じ状況が続くため扶助費は同水準を推移する見込み。</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42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58</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23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61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類似団体平均及び全国平均、熊本県平均と比較すると上回っている。要因は、各特別会計への繰出金によるものと考えられる。前年度と比較すると△</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ポイントとなったが、減少の要因は令和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上下水道事業が法適用の公営企業会計に移行したことに伴い、支出の性質がこれまでの繰出金から補助費等へ変わったためである。今後も高齢化に伴う国保税・介護保険料・後期高齢者医療等の増加が見込まれるため、繰出金も増加していくと見込んで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60</xdr:row>
      <xdr:rowOff>142240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1776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142240</xdr:rowOff>
    </xdr:from>
    <xdr:to>
      <xdr:col>78</xdr:col>
      <xdr:colOff>69850</xdr:colOff>
      <xdr:row>61</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42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1270</xdr:rowOff>
    </xdr:from>
    <xdr:to>
      <xdr:col>73</xdr:col>
      <xdr:colOff>180975</xdr:colOff>
      <xdr:row>61</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459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1270</xdr:rowOff>
    </xdr:from>
    <xdr:to>
      <xdr:col>69</xdr:col>
      <xdr:colOff>92075</xdr:colOff>
      <xdr:row>61</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45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91440</xdr:rowOff>
    </xdr:from>
    <xdr:to>
      <xdr:col>78</xdr:col>
      <xdr:colOff>120650</xdr:colOff>
      <xdr:row>61</xdr:row>
      <xdr:rowOff>21590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6367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121920</xdr:rowOff>
    </xdr:from>
    <xdr:to>
      <xdr:col>74</xdr:col>
      <xdr:colOff>31750</xdr:colOff>
      <xdr:row>61</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36847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121920</xdr:rowOff>
    </xdr:from>
    <xdr:to>
      <xdr:col>69</xdr:col>
      <xdr:colOff>142875</xdr:colOff>
      <xdr:row>61</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類似団体平均及び全国平均、熊本県平均と比較すると上回っている。増加要因は、令和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月</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日から上下水道事業が法適用の公営企業会計に移行したことに伴い、支出の性質がこれまでの繰出金から補助費等へ変わったためである。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今後は、天草広域連合新ごみ処理施設整備事業に係る負担金の増が見込まれる。また、航路を含む地域公共交通事業における維持経費等に係る補助金の増も見込まれる。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38</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16904"/>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及び全国平均と比較すると上回っている。これは平成２３年度から実施した緊急防災・減災事業や都市再生整備計画事業等の大型事業に積極的に取り組んできたことに伴い、地方債残高が増加したためである。前年度からの減少要因は、元利償還金が前年度比△</a:t>
          </a:r>
          <a:r>
            <a:rPr kumimoji="1" lang="en-US" altLang="ja-JP" sz="1200">
              <a:latin typeface="ＭＳ Ｐゴシック" panose="020B0600070205080204" pitchFamily="50" charset="-128"/>
              <a:ea typeface="ＭＳ Ｐゴシック" panose="020B0600070205080204" pitchFamily="50" charset="-128"/>
            </a:rPr>
            <a:t>28,260</a:t>
          </a:r>
          <a:r>
            <a:rPr kumimoji="1" lang="ja-JP" altLang="en-US" sz="1200">
              <a:latin typeface="ＭＳ Ｐゴシック" panose="020B0600070205080204" pitchFamily="50" charset="-128"/>
              <a:ea typeface="ＭＳ Ｐゴシック" panose="020B0600070205080204" pitchFamily="50" charset="-128"/>
            </a:rPr>
            <a:t>千円となったためである。公債費は、ピークを迎え減少傾向であるが、中長期において義務教育学校施設整備等の計画や天草広域連合新ごみ処理施設整備事業に係る負担金が控えているため、借り入れの抑制を図りながら、減少させ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029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52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67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676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91439</xdr:rowOff>
    </xdr:from>
    <xdr:to>
      <xdr:col>6</xdr:col>
      <xdr:colOff>171450</xdr:colOff>
      <xdr:row>78</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類似団体平均及び全国平均、熊本県平均と比較すると下回っているが、前年度比＋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ポイントとなった。増加要因は、人件費及び維持補修費の増加によるものである。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02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49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88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88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25555</xdr:rowOff>
    </xdr:from>
    <xdr:to>
      <xdr:col>29</xdr:col>
      <xdr:colOff>127000</xdr:colOff>
      <xdr:row>17</xdr:row>
      <xdr:rowOff>78539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87830"/>
          <a:ext cx="647700" cy="5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78539</xdr:rowOff>
    </xdr:from>
    <xdr:to>
      <xdr:col>26</xdr:col>
      <xdr:colOff>50800</xdr:colOff>
      <xdr:row>17</xdr:row>
      <xdr:rowOff>109308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40814"/>
          <a:ext cx="698500" cy="30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109308</xdr:rowOff>
    </xdr:from>
    <xdr:to>
      <xdr:col>22</xdr:col>
      <xdr:colOff>114300</xdr:colOff>
      <xdr:row>17</xdr:row>
      <xdr:rowOff>148953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71583"/>
          <a:ext cx="698500" cy="3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148953</xdr:rowOff>
    </xdr:from>
    <xdr:to>
      <xdr:col>18</xdr:col>
      <xdr:colOff>177800</xdr:colOff>
      <xdr:row>18</xdr:row>
      <xdr:rowOff>26161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11228"/>
          <a:ext cx="698500" cy="4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146205</xdr:rowOff>
    </xdr:from>
    <xdr:to>
      <xdr:col>29</xdr:col>
      <xdr:colOff>177800</xdr:colOff>
      <xdr:row>17</xdr:row>
      <xdr:rowOff>76355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3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118282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0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27739</xdr:rowOff>
    </xdr:from>
    <xdr:to>
      <xdr:col>26</xdr:col>
      <xdr:colOff>101600</xdr:colOff>
      <xdr:row>17</xdr:row>
      <xdr:rowOff>129339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90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114116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7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58508</xdr:rowOff>
    </xdr:from>
    <xdr:to>
      <xdr:col>22</xdr:col>
      <xdr:colOff>165100</xdr:colOff>
      <xdr:row>17</xdr:row>
      <xdr:rowOff>160108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2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144885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0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98153</xdr:rowOff>
    </xdr:from>
    <xdr:to>
      <xdr:col>19</xdr:col>
      <xdr:colOff>38100</xdr:colOff>
      <xdr:row>18</xdr:row>
      <xdr:rowOff>28303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6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146811</xdr:rowOff>
    </xdr:from>
    <xdr:to>
      <xdr:col>15</xdr:col>
      <xdr:colOff>101600</xdr:colOff>
      <xdr:row>18</xdr:row>
      <xdr:rowOff>76961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9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182728</xdr:rowOff>
    </xdr:from>
    <xdr:to>
      <xdr:col>29</xdr:col>
      <xdr:colOff>127000</xdr:colOff>
      <xdr:row>35</xdr:row>
      <xdr:rowOff>217170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93078"/>
          <a:ext cx="647700" cy="34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182728</xdr:rowOff>
    </xdr:from>
    <xdr:to>
      <xdr:col>26</xdr:col>
      <xdr:colOff>50800</xdr:colOff>
      <xdr:row>35</xdr:row>
      <xdr:rowOff>196850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93078"/>
          <a:ext cx="698500" cy="14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196850</xdr:rowOff>
    </xdr:from>
    <xdr:to>
      <xdr:col>22</xdr:col>
      <xdr:colOff>114300</xdr:colOff>
      <xdr:row>35</xdr:row>
      <xdr:rowOff>274358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07200"/>
          <a:ext cx="698500" cy="7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274358</xdr:rowOff>
    </xdr:from>
    <xdr:to>
      <xdr:col>18</xdr:col>
      <xdr:colOff>177800</xdr:colOff>
      <xdr:row>35</xdr:row>
      <xdr:rowOff>290513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84708"/>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166370</xdr:rowOff>
    </xdr:from>
    <xdr:to>
      <xdr:col>29</xdr:col>
      <xdr:colOff>177800</xdr:colOff>
      <xdr:row>35</xdr:row>
      <xdr:rowOff>267970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7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11447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2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131928</xdr:rowOff>
    </xdr:from>
    <xdr:to>
      <xdr:col>26</xdr:col>
      <xdr:colOff>101600</xdr:colOff>
      <xdr:row>35</xdr:row>
      <xdr:rowOff>233528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4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243705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11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146050</xdr:rowOff>
    </xdr:from>
    <xdr:to>
      <xdr:col>22</xdr:col>
      <xdr:colOff>165100</xdr:colOff>
      <xdr:row>35</xdr:row>
      <xdr:rowOff>247650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6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257827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223558</xdr:rowOff>
    </xdr:from>
    <xdr:to>
      <xdr:col>19</xdr:col>
      <xdr:colOff>38100</xdr:colOff>
      <xdr:row>35</xdr:row>
      <xdr:rowOff>325158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33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335335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239713</xdr:rowOff>
    </xdr:from>
    <xdr:to>
      <xdr:col>15</xdr:col>
      <xdr:colOff>101600</xdr:colOff>
      <xdr:row>35</xdr:row>
      <xdr:rowOff>341313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8590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1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6,222
6,128
67.58
5,766,580
5,488,129
268,258
3,583,756
5,639,148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55354</xdr:rowOff>
    </xdr:from>
    <xdr:to>
      <xdr:col>24</xdr:col>
      <xdr:colOff>63500</xdr:colOff>
      <xdr:row>35</xdr:row>
      <xdr:rowOff>139708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6104"/>
          <a:ext cx="8382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133284</xdr:rowOff>
    </xdr:from>
    <xdr:to>
      <xdr:col>19</xdr:col>
      <xdr:colOff>177800</xdr:colOff>
      <xdr:row>35</xdr:row>
      <xdr:rowOff>139708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34034"/>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133284</xdr:rowOff>
    </xdr:from>
    <xdr:to>
      <xdr:col>15</xdr:col>
      <xdr:colOff>50800</xdr:colOff>
      <xdr:row>35</xdr:row>
      <xdr:rowOff>144554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4034"/>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144554</xdr:rowOff>
    </xdr:from>
    <xdr:to>
      <xdr:col>10</xdr:col>
      <xdr:colOff>114300</xdr:colOff>
      <xdr:row>36</xdr:row>
      <xdr:rowOff>48032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5304"/>
          <a:ext cx="889000" cy="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4554</xdr:rowOff>
    </xdr:from>
    <xdr:to>
      <xdr:col>24</xdr:col>
      <xdr:colOff>114300</xdr:colOff>
      <xdr:row>35</xdr:row>
      <xdr:rowOff>106154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154431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88908</xdr:rowOff>
    </xdr:from>
    <xdr:to>
      <xdr:col>20</xdr:col>
      <xdr:colOff>38100</xdr:colOff>
      <xdr:row>36</xdr:row>
      <xdr:rowOff>19058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10185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8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82484</xdr:rowOff>
    </xdr:from>
    <xdr:to>
      <xdr:col>15</xdr:col>
      <xdr:colOff>101600</xdr:colOff>
      <xdr:row>36</xdr:row>
      <xdr:rowOff>12634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3761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93754</xdr:rowOff>
    </xdr:from>
    <xdr:to>
      <xdr:col>10</xdr:col>
      <xdr:colOff>165100</xdr:colOff>
      <xdr:row>36</xdr:row>
      <xdr:rowOff>23904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15031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168682</xdr:rowOff>
    </xdr:from>
    <xdr:to>
      <xdr:col>6</xdr:col>
      <xdr:colOff>38100</xdr:colOff>
      <xdr:row>36</xdr:row>
      <xdr:rowOff>98832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89959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6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80188</xdr:rowOff>
    </xdr:from>
    <xdr:to>
      <xdr:col>24</xdr:col>
      <xdr:colOff>63500</xdr:colOff>
      <xdr:row>58</xdr:row>
      <xdr:rowOff>80221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4288"/>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80221</xdr:rowOff>
    </xdr:from>
    <xdr:to>
      <xdr:col>19</xdr:col>
      <xdr:colOff>177800</xdr:colOff>
      <xdr:row>58</xdr:row>
      <xdr:rowOff>86451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4321"/>
          <a:ext cx="8890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86451</xdr:rowOff>
    </xdr:from>
    <xdr:to>
      <xdr:col>15</xdr:col>
      <xdr:colOff>50800</xdr:colOff>
      <xdr:row>58</xdr:row>
      <xdr:rowOff>97744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0551"/>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94090</xdr:rowOff>
    </xdr:from>
    <xdr:to>
      <xdr:col>10</xdr:col>
      <xdr:colOff>114300</xdr:colOff>
      <xdr:row>58</xdr:row>
      <xdr:rowOff>97744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8190"/>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29388</xdr:rowOff>
    </xdr:from>
    <xdr:to>
      <xdr:col>24</xdr:col>
      <xdr:colOff>114300</xdr:colOff>
      <xdr:row>58</xdr:row>
      <xdr:rowOff>130988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29421</xdr:rowOff>
    </xdr:from>
    <xdr:to>
      <xdr:col>20</xdr:col>
      <xdr:colOff>38100</xdr:colOff>
      <xdr:row>58</xdr:row>
      <xdr:rowOff>131021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122148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35651</xdr:rowOff>
    </xdr:from>
    <xdr:to>
      <xdr:col>15</xdr:col>
      <xdr:colOff>101600</xdr:colOff>
      <xdr:row>58</xdr:row>
      <xdr:rowOff>137251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128378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46944</xdr:rowOff>
    </xdr:from>
    <xdr:to>
      <xdr:col>10</xdr:col>
      <xdr:colOff>165100</xdr:colOff>
      <xdr:row>58</xdr:row>
      <xdr:rowOff>148544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139671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43290</xdr:rowOff>
    </xdr:from>
    <xdr:to>
      <xdr:col>6</xdr:col>
      <xdr:colOff>38100</xdr:colOff>
      <xdr:row>58</xdr:row>
      <xdr:rowOff>144890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136017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64357</xdr:rowOff>
    </xdr:from>
    <xdr:to>
      <xdr:col>24</xdr:col>
      <xdr:colOff>63500</xdr:colOff>
      <xdr:row>77</xdr:row>
      <xdr:rowOff>122917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66007"/>
          <a:ext cx="8382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73216</xdr:rowOff>
    </xdr:from>
    <xdr:to>
      <xdr:col>19</xdr:col>
      <xdr:colOff>177800</xdr:colOff>
      <xdr:row>77</xdr:row>
      <xdr:rowOff>122917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74866"/>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65824</xdr:rowOff>
    </xdr:from>
    <xdr:to>
      <xdr:col>15</xdr:col>
      <xdr:colOff>50800</xdr:colOff>
      <xdr:row>77</xdr:row>
      <xdr:rowOff>73216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6747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62985</xdr:rowOff>
    </xdr:from>
    <xdr:to>
      <xdr:col>10</xdr:col>
      <xdr:colOff>114300</xdr:colOff>
      <xdr:row>77</xdr:row>
      <xdr:rowOff>65824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64635"/>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13557</xdr:rowOff>
    </xdr:from>
    <xdr:to>
      <xdr:col>24</xdr:col>
      <xdr:colOff>114300</xdr:colOff>
      <xdr:row>77</xdr:row>
      <xdr:rowOff>115157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36434</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72117</xdr:rowOff>
    </xdr:from>
    <xdr:to>
      <xdr:col>20</xdr:col>
      <xdr:colOff>38100</xdr:colOff>
      <xdr:row>78</xdr:row>
      <xdr:rowOff>2267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18794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22416</xdr:rowOff>
    </xdr:from>
    <xdr:to>
      <xdr:col>15</xdr:col>
      <xdr:colOff>101600</xdr:colOff>
      <xdr:row>77</xdr:row>
      <xdr:rowOff>124016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140543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9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15024</xdr:rowOff>
    </xdr:from>
    <xdr:to>
      <xdr:col>10</xdr:col>
      <xdr:colOff>165100</xdr:colOff>
      <xdr:row>77</xdr:row>
      <xdr:rowOff>116624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133151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12185</xdr:rowOff>
    </xdr:from>
    <xdr:to>
      <xdr:col>6</xdr:col>
      <xdr:colOff>38100</xdr:colOff>
      <xdr:row>77</xdr:row>
      <xdr:rowOff>113785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130312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8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147602</xdr:rowOff>
    </xdr:from>
    <xdr:to>
      <xdr:col>24</xdr:col>
      <xdr:colOff>63500</xdr:colOff>
      <xdr:row>94</xdr:row>
      <xdr:rowOff>152113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63902"/>
          <a:ext cx="8382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147602</xdr:rowOff>
    </xdr:from>
    <xdr:to>
      <xdr:col>19</xdr:col>
      <xdr:colOff>177800</xdr:colOff>
      <xdr:row>96</xdr:row>
      <xdr:rowOff>63767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63902"/>
          <a:ext cx="889000" cy="25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31344</xdr:rowOff>
    </xdr:from>
    <xdr:to>
      <xdr:col>15</xdr:col>
      <xdr:colOff>50800</xdr:colOff>
      <xdr:row>96</xdr:row>
      <xdr:rowOff>63767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19094"/>
          <a:ext cx="889000" cy="20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31344</xdr:rowOff>
    </xdr:from>
    <xdr:to>
      <xdr:col>10</xdr:col>
      <xdr:colOff>114300</xdr:colOff>
      <xdr:row>96</xdr:row>
      <xdr:rowOff>94642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19094"/>
          <a:ext cx="889000" cy="2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101313</xdr:rowOff>
    </xdr:from>
    <xdr:to>
      <xdr:col>24</xdr:col>
      <xdr:colOff>114300</xdr:colOff>
      <xdr:row>95</xdr:row>
      <xdr:rowOff>31463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124190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96802</xdr:rowOff>
    </xdr:from>
    <xdr:to>
      <xdr:col>20</xdr:col>
      <xdr:colOff>38100</xdr:colOff>
      <xdr:row>95</xdr:row>
      <xdr:rowOff>26952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43479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12967</xdr:rowOff>
    </xdr:from>
    <xdr:to>
      <xdr:col>15</xdr:col>
      <xdr:colOff>101600</xdr:colOff>
      <xdr:row>96</xdr:row>
      <xdr:rowOff>114567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131094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151994</xdr:rowOff>
    </xdr:from>
    <xdr:to>
      <xdr:col>10</xdr:col>
      <xdr:colOff>165100</xdr:colOff>
      <xdr:row>95</xdr:row>
      <xdr:rowOff>82144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98671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4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43842</xdr:rowOff>
    </xdr:from>
    <xdr:to>
      <xdr:col>6</xdr:col>
      <xdr:colOff>38100</xdr:colOff>
      <xdr:row>96</xdr:row>
      <xdr:rowOff>145442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161969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7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15894</xdr:rowOff>
    </xdr:from>
    <xdr:to>
      <xdr:col>55</xdr:col>
      <xdr:colOff>0</xdr:colOff>
      <xdr:row>38</xdr:row>
      <xdr:rowOff>159855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30994"/>
          <a:ext cx="838200" cy="14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151678</xdr:rowOff>
    </xdr:from>
    <xdr:to>
      <xdr:col>50</xdr:col>
      <xdr:colOff>114300</xdr:colOff>
      <xdr:row>38</xdr:row>
      <xdr:rowOff>159855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66778"/>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151678</xdr:rowOff>
    </xdr:from>
    <xdr:to>
      <xdr:col>45</xdr:col>
      <xdr:colOff>177800</xdr:colOff>
      <xdr:row>39</xdr:row>
      <xdr:rowOff>92772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66778"/>
          <a:ext cx="889000" cy="1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45848</xdr:rowOff>
    </xdr:from>
    <xdr:to>
      <xdr:col>41</xdr:col>
      <xdr:colOff>50800</xdr:colOff>
      <xdr:row>39</xdr:row>
      <xdr:rowOff>92772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89498"/>
          <a:ext cx="889000" cy="38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136544</xdr:rowOff>
    </xdr:from>
    <xdr:to>
      <xdr:col>55</xdr:col>
      <xdr:colOff>50800</xdr:colOff>
      <xdr:row>38</xdr:row>
      <xdr:rowOff>66694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114971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5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109055</xdr:rowOff>
    </xdr:from>
    <xdr:to>
      <xdr:col>50</xdr:col>
      <xdr:colOff>165100</xdr:colOff>
      <xdr:row>39</xdr:row>
      <xdr:rowOff>39205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30332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1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100878</xdr:rowOff>
    </xdr:from>
    <xdr:to>
      <xdr:col>46</xdr:col>
      <xdr:colOff>38100</xdr:colOff>
      <xdr:row>39</xdr:row>
      <xdr:rowOff>31028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1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22155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0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41972</xdr:rowOff>
    </xdr:from>
    <xdr:to>
      <xdr:col>41</xdr:col>
      <xdr:colOff>101600</xdr:colOff>
      <xdr:row>39</xdr:row>
      <xdr:rowOff>143572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134699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2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166498</xdr:rowOff>
    </xdr:from>
    <xdr:to>
      <xdr:col>36</xdr:col>
      <xdr:colOff>165100</xdr:colOff>
      <xdr:row>37</xdr:row>
      <xdr:rowOff>96648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87775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116578</xdr:rowOff>
    </xdr:from>
    <xdr:to>
      <xdr:col>55</xdr:col>
      <xdr:colOff>0</xdr:colOff>
      <xdr:row>58</xdr:row>
      <xdr:rowOff>119037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60678"/>
          <a:ext cx="8382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110420</xdr:rowOff>
    </xdr:from>
    <xdr:to>
      <xdr:col>50</xdr:col>
      <xdr:colOff>114300</xdr:colOff>
      <xdr:row>58</xdr:row>
      <xdr:rowOff>119037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54520"/>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110420</xdr:rowOff>
    </xdr:from>
    <xdr:to>
      <xdr:col>45</xdr:col>
      <xdr:colOff>177800</xdr:colOff>
      <xdr:row>58</xdr:row>
      <xdr:rowOff>120691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54520"/>
          <a:ext cx="88900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112931</xdr:rowOff>
    </xdr:from>
    <xdr:to>
      <xdr:col>41</xdr:col>
      <xdr:colOff>50800</xdr:colOff>
      <xdr:row>58</xdr:row>
      <xdr:rowOff>120691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57031"/>
          <a:ext cx="88900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65778</xdr:rowOff>
    </xdr:from>
    <xdr:to>
      <xdr:col>55</xdr:col>
      <xdr:colOff>50800</xdr:colOff>
      <xdr:row>58</xdr:row>
      <xdr:rowOff>167378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68237</xdr:rowOff>
    </xdr:from>
    <xdr:to>
      <xdr:col>50</xdr:col>
      <xdr:colOff>165100</xdr:colOff>
      <xdr:row>58</xdr:row>
      <xdr:rowOff>169837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160964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59620</xdr:rowOff>
    </xdr:from>
    <xdr:to>
      <xdr:col>46</xdr:col>
      <xdr:colOff>38100</xdr:colOff>
      <xdr:row>58</xdr:row>
      <xdr:rowOff>161220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152347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69891</xdr:rowOff>
    </xdr:from>
    <xdr:to>
      <xdr:col>41</xdr:col>
      <xdr:colOff>101600</xdr:colOff>
      <xdr:row>59</xdr:row>
      <xdr:rowOff>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162618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62131</xdr:rowOff>
    </xdr:from>
    <xdr:to>
      <xdr:col>36</xdr:col>
      <xdr:colOff>165100</xdr:colOff>
      <xdr:row>58</xdr:row>
      <xdr:rowOff>163731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154858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136934</xdr:rowOff>
    </xdr:from>
    <xdr:to>
      <xdr:col>55</xdr:col>
      <xdr:colOff>0</xdr:colOff>
      <xdr:row>78</xdr:row>
      <xdr:rowOff>138520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0034"/>
          <a:ext cx="8382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133817</xdr:rowOff>
    </xdr:from>
    <xdr:to>
      <xdr:col>50</xdr:col>
      <xdr:colOff>114300</xdr:colOff>
      <xdr:row>78</xdr:row>
      <xdr:rowOff>136934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6917"/>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130635</xdr:rowOff>
    </xdr:from>
    <xdr:to>
      <xdr:col>45</xdr:col>
      <xdr:colOff>177800</xdr:colOff>
      <xdr:row>78</xdr:row>
      <xdr:rowOff>133817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3735"/>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130635</xdr:rowOff>
    </xdr:from>
    <xdr:to>
      <xdr:col>41</xdr:col>
      <xdr:colOff>50800</xdr:colOff>
      <xdr:row>78</xdr:row>
      <xdr:rowOff>130818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373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87720</xdr:rowOff>
    </xdr:from>
    <xdr:to>
      <xdr:col>55</xdr:col>
      <xdr:colOff>50800</xdr:colOff>
      <xdr:row>79</xdr:row>
      <xdr:rowOff>17870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86134</xdr:rowOff>
    </xdr:from>
    <xdr:to>
      <xdr:col>50</xdr:col>
      <xdr:colOff>165100</xdr:colOff>
      <xdr:row>79</xdr:row>
      <xdr:rowOff>16284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7411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83017</xdr:rowOff>
    </xdr:from>
    <xdr:to>
      <xdr:col>46</xdr:col>
      <xdr:colOff>38100</xdr:colOff>
      <xdr:row>79</xdr:row>
      <xdr:rowOff>13167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4294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79835</xdr:rowOff>
    </xdr:from>
    <xdr:to>
      <xdr:col>41</xdr:col>
      <xdr:colOff>101600</xdr:colOff>
      <xdr:row>79</xdr:row>
      <xdr:rowOff>9985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1112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80018</xdr:rowOff>
    </xdr:from>
    <xdr:to>
      <xdr:col>36</xdr:col>
      <xdr:colOff>165100</xdr:colOff>
      <xdr:row>79</xdr:row>
      <xdr:rowOff>10168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43464</xdr:rowOff>
    </xdr:from>
    <xdr:to>
      <xdr:col>55</xdr:col>
      <xdr:colOff>0</xdr:colOff>
      <xdr:row>98</xdr:row>
      <xdr:rowOff>57066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45564"/>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34007</xdr:rowOff>
    </xdr:from>
    <xdr:to>
      <xdr:col>50</xdr:col>
      <xdr:colOff>114300</xdr:colOff>
      <xdr:row>98</xdr:row>
      <xdr:rowOff>57066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36107"/>
          <a:ext cx="889000" cy="2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34007</xdr:rowOff>
    </xdr:from>
    <xdr:to>
      <xdr:col>45</xdr:col>
      <xdr:colOff>177800</xdr:colOff>
      <xdr:row>98</xdr:row>
      <xdr:rowOff>97718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36107"/>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53648</xdr:rowOff>
    </xdr:from>
    <xdr:to>
      <xdr:col>41</xdr:col>
      <xdr:colOff>50800</xdr:colOff>
      <xdr:row>98</xdr:row>
      <xdr:rowOff>97718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55748"/>
          <a:ext cx="889000" cy="4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164114</xdr:rowOff>
    </xdr:from>
    <xdr:to>
      <xdr:col>55</xdr:col>
      <xdr:colOff>50800</xdr:colOff>
      <xdr:row>98</xdr:row>
      <xdr:rowOff>94264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79041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6266</xdr:rowOff>
    </xdr:from>
    <xdr:to>
      <xdr:col>50</xdr:col>
      <xdr:colOff>165100</xdr:colOff>
      <xdr:row>98</xdr:row>
      <xdr:rowOff>107866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98993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154657</xdr:rowOff>
    </xdr:from>
    <xdr:to>
      <xdr:col>46</xdr:col>
      <xdr:colOff>38100</xdr:colOff>
      <xdr:row>98</xdr:row>
      <xdr:rowOff>84807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75934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46918</xdr:rowOff>
    </xdr:from>
    <xdr:to>
      <xdr:col>41</xdr:col>
      <xdr:colOff>101600</xdr:colOff>
      <xdr:row>98</xdr:row>
      <xdr:rowOff>148518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139645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2848</xdr:rowOff>
    </xdr:from>
    <xdr:to>
      <xdr:col>36</xdr:col>
      <xdr:colOff>165100</xdr:colOff>
      <xdr:row>98</xdr:row>
      <xdr:rowOff>104448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95575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73827</xdr:rowOff>
    </xdr:from>
    <xdr:to>
      <xdr:col>85</xdr:col>
      <xdr:colOff>127000</xdr:colOff>
      <xdr:row>38</xdr:row>
      <xdr:rowOff>93793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88927"/>
          <a:ext cx="8382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34704</xdr:rowOff>
    </xdr:from>
    <xdr:to>
      <xdr:col>81</xdr:col>
      <xdr:colOff>50800</xdr:colOff>
      <xdr:row>38</xdr:row>
      <xdr:rowOff>93793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9804"/>
          <a:ext cx="889000" cy="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165513</xdr:rowOff>
    </xdr:from>
    <xdr:to>
      <xdr:col>76</xdr:col>
      <xdr:colOff>114300</xdr:colOff>
      <xdr:row>38</xdr:row>
      <xdr:rowOff>34704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09163"/>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165513</xdr:rowOff>
    </xdr:from>
    <xdr:to>
      <xdr:col>71</xdr:col>
      <xdr:colOff>177800</xdr:colOff>
      <xdr:row>38</xdr:row>
      <xdr:rowOff>15790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09163"/>
          <a:ext cx="889000" cy="2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23027</xdr:rowOff>
    </xdr:from>
    <xdr:to>
      <xdr:col>85</xdr:col>
      <xdr:colOff>177800</xdr:colOff>
      <xdr:row>38</xdr:row>
      <xdr:rowOff>124627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153854</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42993</xdr:rowOff>
    </xdr:from>
    <xdr:to>
      <xdr:col>81</xdr:col>
      <xdr:colOff>101600</xdr:colOff>
      <xdr:row>38</xdr:row>
      <xdr:rowOff>144593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135720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6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155354</xdr:rowOff>
    </xdr:from>
    <xdr:to>
      <xdr:col>76</xdr:col>
      <xdr:colOff>165100</xdr:colOff>
      <xdr:row>38</xdr:row>
      <xdr:rowOff>85504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102031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2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114714</xdr:rowOff>
    </xdr:from>
    <xdr:to>
      <xdr:col>72</xdr:col>
      <xdr:colOff>38100</xdr:colOff>
      <xdr:row>38</xdr:row>
      <xdr:rowOff>44864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61391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3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136440</xdr:rowOff>
    </xdr:from>
    <xdr:to>
      <xdr:col>67</xdr:col>
      <xdr:colOff>101600</xdr:colOff>
      <xdr:row>38</xdr:row>
      <xdr:rowOff>66590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83117</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5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66171</xdr:rowOff>
    </xdr:from>
    <xdr:to>
      <xdr:col>85</xdr:col>
      <xdr:colOff>127000</xdr:colOff>
      <xdr:row>77</xdr:row>
      <xdr:rowOff>69191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67821"/>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60672</xdr:rowOff>
    </xdr:from>
    <xdr:to>
      <xdr:col>81</xdr:col>
      <xdr:colOff>50800</xdr:colOff>
      <xdr:row>77</xdr:row>
      <xdr:rowOff>66171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62322"/>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60672</xdr:rowOff>
    </xdr:from>
    <xdr:to>
      <xdr:col>76</xdr:col>
      <xdr:colOff>114300</xdr:colOff>
      <xdr:row>77</xdr:row>
      <xdr:rowOff>64278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62322"/>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61961</xdr:rowOff>
    </xdr:from>
    <xdr:to>
      <xdr:col>71</xdr:col>
      <xdr:colOff>177800</xdr:colOff>
      <xdr:row>77</xdr:row>
      <xdr:rowOff>64278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63611"/>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18391</xdr:rowOff>
    </xdr:from>
    <xdr:to>
      <xdr:col>85</xdr:col>
      <xdr:colOff>177800</xdr:colOff>
      <xdr:row>77</xdr:row>
      <xdr:rowOff>119991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41268</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15371</xdr:rowOff>
    </xdr:from>
    <xdr:to>
      <xdr:col>81</xdr:col>
      <xdr:colOff>101600</xdr:colOff>
      <xdr:row>77</xdr:row>
      <xdr:rowOff>116971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133498</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9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9872</xdr:rowOff>
    </xdr:from>
    <xdr:to>
      <xdr:col>76</xdr:col>
      <xdr:colOff>165100</xdr:colOff>
      <xdr:row>77</xdr:row>
      <xdr:rowOff>111472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1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127999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8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13478</xdr:rowOff>
    </xdr:from>
    <xdr:to>
      <xdr:col>72</xdr:col>
      <xdr:colOff>38100</xdr:colOff>
      <xdr:row>77</xdr:row>
      <xdr:rowOff>115078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131605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9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11161</xdr:rowOff>
    </xdr:from>
    <xdr:to>
      <xdr:col>67</xdr:col>
      <xdr:colOff>101600</xdr:colOff>
      <xdr:row>77</xdr:row>
      <xdr:rowOff>112761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1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129288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8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54524</xdr:rowOff>
    </xdr:from>
    <xdr:to>
      <xdr:col>85</xdr:col>
      <xdr:colOff>127000</xdr:colOff>
      <xdr:row>98</xdr:row>
      <xdr:rowOff>115452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56624"/>
          <a:ext cx="8382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54524</xdr:rowOff>
    </xdr:from>
    <xdr:to>
      <xdr:col>81</xdr:col>
      <xdr:colOff>50800</xdr:colOff>
      <xdr:row>98</xdr:row>
      <xdr:rowOff>125811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56624"/>
          <a:ext cx="889000" cy="7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42281</xdr:rowOff>
    </xdr:from>
    <xdr:to>
      <xdr:col>76</xdr:col>
      <xdr:colOff>114300</xdr:colOff>
      <xdr:row>98</xdr:row>
      <xdr:rowOff>125811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44381"/>
          <a:ext cx="889000" cy="8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42281</xdr:rowOff>
    </xdr:from>
    <xdr:to>
      <xdr:col>71</xdr:col>
      <xdr:colOff>177800</xdr:colOff>
      <xdr:row>98</xdr:row>
      <xdr:rowOff>144794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44381"/>
          <a:ext cx="889000" cy="1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64652</xdr:rowOff>
    </xdr:from>
    <xdr:to>
      <xdr:col>85</xdr:col>
      <xdr:colOff>177800</xdr:colOff>
      <xdr:row>98</xdr:row>
      <xdr:rowOff>166252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6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43079</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3724</xdr:rowOff>
    </xdr:from>
    <xdr:to>
      <xdr:col>81</xdr:col>
      <xdr:colOff>101600</xdr:colOff>
      <xdr:row>98</xdr:row>
      <xdr:rowOff>105324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96451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75011</xdr:rowOff>
    </xdr:from>
    <xdr:to>
      <xdr:col>76</xdr:col>
      <xdr:colOff>165100</xdr:colOff>
      <xdr:row>99</xdr:row>
      <xdr:rowOff>5161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167738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162931</xdr:rowOff>
    </xdr:from>
    <xdr:to>
      <xdr:col>72</xdr:col>
      <xdr:colOff>38100</xdr:colOff>
      <xdr:row>98</xdr:row>
      <xdr:rowOff>93081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84208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93994</xdr:rowOff>
    </xdr:from>
    <xdr:to>
      <xdr:col>67</xdr:col>
      <xdr:colOff>101600</xdr:colOff>
      <xdr:row>99</xdr:row>
      <xdr:rowOff>24144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15271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134534</xdr:rowOff>
    </xdr:from>
    <xdr:to>
      <xdr:col>116</xdr:col>
      <xdr:colOff>63500</xdr:colOff>
      <xdr:row>58</xdr:row>
      <xdr:rowOff>136706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78634"/>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135311</xdr:rowOff>
    </xdr:from>
    <xdr:to>
      <xdr:col>111</xdr:col>
      <xdr:colOff>177800</xdr:colOff>
      <xdr:row>58</xdr:row>
      <xdr:rowOff>136706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79411"/>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135311</xdr:rowOff>
    </xdr:from>
    <xdr:to>
      <xdr:col>107</xdr:col>
      <xdr:colOff>50800</xdr:colOff>
      <xdr:row>58</xdr:row>
      <xdr:rowOff>135448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7941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132819</xdr:rowOff>
    </xdr:from>
    <xdr:to>
      <xdr:col>102</xdr:col>
      <xdr:colOff>114300</xdr:colOff>
      <xdr:row>58</xdr:row>
      <xdr:rowOff>135448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7691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83734</xdr:rowOff>
    </xdr:from>
    <xdr:to>
      <xdr:col>116</xdr:col>
      <xdr:colOff>114300</xdr:colOff>
      <xdr:row>59</xdr:row>
      <xdr:rowOff>13884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170111</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2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85906</xdr:rowOff>
    </xdr:from>
    <xdr:to>
      <xdr:col>112</xdr:col>
      <xdr:colOff>38100</xdr:colOff>
      <xdr:row>59</xdr:row>
      <xdr:rowOff>16056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7183</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22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84511</xdr:rowOff>
    </xdr:from>
    <xdr:to>
      <xdr:col>107</xdr:col>
      <xdr:colOff>101600</xdr:colOff>
      <xdr:row>59</xdr:row>
      <xdr:rowOff>14661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5788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2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84648</xdr:rowOff>
    </xdr:from>
    <xdr:to>
      <xdr:col>102</xdr:col>
      <xdr:colOff>165100</xdr:colOff>
      <xdr:row>59</xdr:row>
      <xdr:rowOff>14798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5925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2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82019</xdr:rowOff>
    </xdr:from>
    <xdr:to>
      <xdr:col>98</xdr:col>
      <xdr:colOff>38100</xdr:colOff>
      <xdr:row>59</xdr:row>
      <xdr:rowOff>12169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3296</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167801</xdr:rowOff>
    </xdr:from>
    <xdr:to>
      <xdr:col>116</xdr:col>
      <xdr:colOff>63500</xdr:colOff>
      <xdr:row>74</xdr:row>
      <xdr:rowOff>25041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69301"/>
          <a:ext cx="838200" cy="54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147358</xdr:rowOff>
    </xdr:from>
    <xdr:to>
      <xdr:col>111</xdr:col>
      <xdr:colOff>177800</xdr:colOff>
      <xdr:row>70</xdr:row>
      <xdr:rowOff>167801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148858"/>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147358</xdr:rowOff>
    </xdr:from>
    <xdr:to>
      <xdr:col>107</xdr:col>
      <xdr:colOff>50800</xdr:colOff>
      <xdr:row>71</xdr:row>
      <xdr:rowOff>131209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148858"/>
          <a:ext cx="889000" cy="15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131209</xdr:rowOff>
    </xdr:from>
    <xdr:to>
      <xdr:col>102</xdr:col>
      <xdr:colOff>114300</xdr:colOff>
      <xdr:row>72</xdr:row>
      <xdr:rowOff>12795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304159"/>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145691</xdr:rowOff>
    </xdr:from>
    <xdr:to>
      <xdr:col>116</xdr:col>
      <xdr:colOff>114300</xdr:colOff>
      <xdr:row>74</xdr:row>
      <xdr:rowOff>75841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168568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117001</xdr:rowOff>
    </xdr:from>
    <xdr:to>
      <xdr:col>112</xdr:col>
      <xdr:colOff>38100</xdr:colOff>
      <xdr:row>71</xdr:row>
      <xdr:rowOff>47151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11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63678</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89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96558</xdr:rowOff>
    </xdr:from>
    <xdr:to>
      <xdr:col>107</xdr:col>
      <xdr:colOff>101600</xdr:colOff>
      <xdr:row>71</xdr:row>
      <xdr:rowOff>26708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0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43235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87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80409</xdr:rowOff>
    </xdr:from>
    <xdr:to>
      <xdr:col>102</xdr:col>
      <xdr:colOff>165100</xdr:colOff>
      <xdr:row>72</xdr:row>
      <xdr:rowOff>10559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27086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2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133445</xdr:rowOff>
    </xdr:from>
    <xdr:to>
      <xdr:col>98</xdr:col>
      <xdr:colOff>38100</xdr:colOff>
      <xdr:row>72</xdr:row>
      <xdr:rowOff>63595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80122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0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性質別歳出の特徴は、扶助費、維持補修費、繰出金、公債費が類似団体を上回って推移していることである。この主な要因は、町の重要施策である少子化・子育て支援施策（医療費無償化・保育料無償化）に取り組んでいるためである。また、町内に医療施設が数多く存在することから、町民の利便性が高いため、医療費、給付費、保護措置費等が高い水準にあるためである。維持補修費は、施設の老朽化が進み修繕を余儀なくされている状況であり、公共施設等総合管理計画に基づく計画的な管理・運営を行っていく。繰出金は、高齢化率が高く、国保税、介護保険料、後期高齢者医療の各特別会計への繰出金が増加しているためであり、今後も高齢化に伴い高い水準を推移すると見込んでいる。国保税、公債費は、平成２３年度から実施した緊急防災・減災事業や都市再生整備計画事業等の大型事業に伴い、地方債残高が増加した。公債費はピークを迎え減少傾向であるが、引き続き交付税措置率の高い緊急防災・減災事業債及び過疎対策事業債を活用した事業を進めているため今後、公債費は増加する見込みである。また、中長期において義務教育学校施設整備等の計画や天草広域連合新ごみ処理施設整備事業に係る負担金が控えているため、選択と集中による新規事業の抑制に努め、借入と返済のバランスを図りながら、引き続き起債残高を減少させ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水道、下水道事業については、令和６年４月１日より法適用化され、複式簿記による経営成績や財政状況の把握が可能になったため、公営企業会計の独立採算制の原則により使用料の見直しも含めて健全な経営につなげ、一般会計（補助費）の負担軽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6,222
6,128
67.58
5,766,580
5,488,129
268,258
3,583,756
5,639,148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39751</xdr:rowOff>
    </xdr:from>
    <xdr:to>
      <xdr:col>24</xdr:col>
      <xdr:colOff>63500</xdr:colOff>
      <xdr:row>36</xdr:row>
      <xdr:rowOff>55880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1951"/>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134747</xdr:rowOff>
    </xdr:from>
    <xdr:to>
      <xdr:col>19</xdr:col>
      <xdr:colOff>177800</xdr:colOff>
      <xdr:row>36</xdr:row>
      <xdr:rowOff>55880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5497"/>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116332</xdr:rowOff>
    </xdr:from>
    <xdr:to>
      <xdr:col>15</xdr:col>
      <xdr:colOff>50800</xdr:colOff>
      <xdr:row>35</xdr:row>
      <xdr:rowOff>134747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7082"/>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116332</xdr:rowOff>
    </xdr:from>
    <xdr:to>
      <xdr:col>10</xdr:col>
      <xdr:colOff>114300</xdr:colOff>
      <xdr:row>35</xdr:row>
      <xdr:rowOff>130683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7082"/>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160401</xdr:rowOff>
    </xdr:from>
    <xdr:to>
      <xdr:col>24</xdr:col>
      <xdr:colOff>114300</xdr:colOff>
      <xdr:row>36</xdr:row>
      <xdr:rowOff>90551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11828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5080</xdr:rowOff>
    </xdr:from>
    <xdr:to>
      <xdr:col>20</xdr:col>
      <xdr:colOff>38100</xdr:colOff>
      <xdr:row>36</xdr:row>
      <xdr:rowOff>106680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123207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83947</xdr:rowOff>
    </xdr:from>
    <xdr:to>
      <xdr:col>15</xdr:col>
      <xdr:colOff>101600</xdr:colOff>
      <xdr:row>36</xdr:row>
      <xdr:rowOff>14097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30624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65532</xdr:rowOff>
    </xdr:from>
    <xdr:to>
      <xdr:col>10</xdr:col>
      <xdr:colOff>165100</xdr:colOff>
      <xdr:row>35</xdr:row>
      <xdr:rowOff>167132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12209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4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79883</xdr:rowOff>
    </xdr:from>
    <xdr:to>
      <xdr:col>6</xdr:col>
      <xdr:colOff>38100</xdr:colOff>
      <xdr:row>36</xdr:row>
      <xdr:rowOff>10033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26560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128952</xdr:rowOff>
    </xdr:from>
    <xdr:to>
      <xdr:col>24</xdr:col>
      <xdr:colOff>63500</xdr:colOff>
      <xdr:row>57</xdr:row>
      <xdr:rowOff>163862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1602"/>
          <a:ext cx="8382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128952</xdr:rowOff>
    </xdr:from>
    <xdr:to>
      <xdr:col>19</xdr:col>
      <xdr:colOff>177800</xdr:colOff>
      <xdr:row>57</xdr:row>
      <xdr:rowOff>162509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1602"/>
          <a:ext cx="889000" cy="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162509</xdr:rowOff>
    </xdr:from>
    <xdr:to>
      <xdr:col>15</xdr:col>
      <xdr:colOff>50800</xdr:colOff>
      <xdr:row>58</xdr:row>
      <xdr:rowOff>6362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5159"/>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87104</xdr:rowOff>
    </xdr:from>
    <xdr:to>
      <xdr:col>10</xdr:col>
      <xdr:colOff>114300</xdr:colOff>
      <xdr:row>58</xdr:row>
      <xdr:rowOff>6362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9754"/>
          <a:ext cx="889000" cy="9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113062</xdr:rowOff>
    </xdr:from>
    <xdr:to>
      <xdr:col>24</xdr:col>
      <xdr:colOff>114300</xdr:colOff>
      <xdr:row>58</xdr:row>
      <xdr:rowOff>43212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27989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78152</xdr:rowOff>
    </xdr:from>
    <xdr:to>
      <xdr:col>20</xdr:col>
      <xdr:colOff>38100</xdr:colOff>
      <xdr:row>58</xdr:row>
      <xdr:rowOff>8302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170879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4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111709</xdr:rowOff>
    </xdr:from>
    <xdr:to>
      <xdr:col>15</xdr:col>
      <xdr:colOff>101600</xdr:colOff>
      <xdr:row>58</xdr:row>
      <xdr:rowOff>41859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127012</xdr:rowOff>
    </xdr:from>
    <xdr:to>
      <xdr:col>10</xdr:col>
      <xdr:colOff>165100</xdr:colOff>
      <xdr:row>58</xdr:row>
      <xdr:rowOff>57162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48289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36304</xdr:rowOff>
    </xdr:from>
    <xdr:to>
      <xdr:col>6</xdr:col>
      <xdr:colOff>38100</xdr:colOff>
      <xdr:row>57</xdr:row>
      <xdr:rowOff>137904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129031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0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148932</xdr:rowOff>
    </xdr:from>
    <xdr:to>
      <xdr:col>24</xdr:col>
      <xdr:colOff>63500</xdr:colOff>
      <xdr:row>76</xdr:row>
      <xdr:rowOff>15703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7682"/>
          <a:ext cx="8382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15703</xdr:rowOff>
    </xdr:from>
    <xdr:to>
      <xdr:col>19</xdr:col>
      <xdr:colOff>177800</xdr:colOff>
      <xdr:row>76</xdr:row>
      <xdr:rowOff>108530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5903"/>
          <a:ext cx="889000" cy="9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83632</xdr:rowOff>
    </xdr:from>
    <xdr:to>
      <xdr:col>15</xdr:col>
      <xdr:colOff>50800</xdr:colOff>
      <xdr:row>76</xdr:row>
      <xdr:rowOff>108530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3832"/>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83632</xdr:rowOff>
    </xdr:from>
    <xdr:to>
      <xdr:col>10</xdr:col>
      <xdr:colOff>114300</xdr:colOff>
      <xdr:row>77</xdr:row>
      <xdr:rowOff>21986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3832"/>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98132</xdr:rowOff>
    </xdr:from>
    <xdr:to>
      <xdr:col>24</xdr:col>
      <xdr:colOff>114300</xdr:colOff>
      <xdr:row>76</xdr:row>
      <xdr:rowOff>28282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121009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0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136354</xdr:rowOff>
    </xdr:from>
    <xdr:to>
      <xdr:col>20</xdr:col>
      <xdr:colOff>38100</xdr:colOff>
      <xdr:row>76</xdr:row>
      <xdr:rowOff>66504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83031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57730</xdr:rowOff>
    </xdr:from>
    <xdr:to>
      <xdr:col>15</xdr:col>
      <xdr:colOff>101600</xdr:colOff>
      <xdr:row>76</xdr:row>
      <xdr:rowOff>159330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4408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32832</xdr:rowOff>
    </xdr:from>
    <xdr:to>
      <xdr:col>10</xdr:col>
      <xdr:colOff>165100</xdr:colOff>
      <xdr:row>76</xdr:row>
      <xdr:rowOff>134432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150959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142636</xdr:rowOff>
    </xdr:from>
    <xdr:to>
      <xdr:col>6</xdr:col>
      <xdr:colOff>38100</xdr:colOff>
      <xdr:row>77</xdr:row>
      <xdr:rowOff>72786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89313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113756</xdr:rowOff>
    </xdr:from>
    <xdr:to>
      <xdr:col>24</xdr:col>
      <xdr:colOff>63500</xdr:colOff>
      <xdr:row>98</xdr:row>
      <xdr:rowOff>113877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5856"/>
          <a:ext cx="8382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112702</xdr:rowOff>
    </xdr:from>
    <xdr:to>
      <xdr:col>19</xdr:col>
      <xdr:colOff>177800</xdr:colOff>
      <xdr:row>98</xdr:row>
      <xdr:rowOff>113756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4802"/>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112702</xdr:rowOff>
    </xdr:from>
    <xdr:to>
      <xdr:col>15</xdr:col>
      <xdr:colOff>50800</xdr:colOff>
      <xdr:row>98</xdr:row>
      <xdr:rowOff>115990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4802"/>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115990</xdr:rowOff>
    </xdr:from>
    <xdr:to>
      <xdr:col>10</xdr:col>
      <xdr:colOff>114300</xdr:colOff>
      <xdr:row>98</xdr:row>
      <xdr:rowOff>122952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8090"/>
          <a:ext cx="8890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63077</xdr:rowOff>
    </xdr:from>
    <xdr:to>
      <xdr:col>24</xdr:col>
      <xdr:colOff>114300</xdr:colOff>
      <xdr:row>98</xdr:row>
      <xdr:rowOff>164677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62956</xdr:rowOff>
    </xdr:from>
    <xdr:to>
      <xdr:col>20</xdr:col>
      <xdr:colOff>38100</xdr:colOff>
      <xdr:row>98</xdr:row>
      <xdr:rowOff>164556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155683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61902</xdr:rowOff>
    </xdr:from>
    <xdr:to>
      <xdr:col>15</xdr:col>
      <xdr:colOff>101600</xdr:colOff>
      <xdr:row>98</xdr:row>
      <xdr:rowOff>163502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154629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65190</xdr:rowOff>
    </xdr:from>
    <xdr:to>
      <xdr:col>10</xdr:col>
      <xdr:colOff>165100</xdr:colOff>
      <xdr:row>98</xdr:row>
      <xdr:rowOff>166790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157917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72152</xdr:rowOff>
    </xdr:from>
    <xdr:to>
      <xdr:col>6</xdr:col>
      <xdr:colOff>38100</xdr:colOff>
      <xdr:row>99</xdr:row>
      <xdr:rowOff>2302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164879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36399</xdr:rowOff>
    </xdr:from>
    <xdr:to>
      <xdr:col>55</xdr:col>
      <xdr:colOff>0</xdr:colOff>
      <xdr:row>58</xdr:row>
      <xdr:rowOff>60464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80499"/>
          <a:ext cx="838200" cy="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54303</xdr:rowOff>
    </xdr:from>
    <xdr:to>
      <xdr:col>50</xdr:col>
      <xdr:colOff>114300</xdr:colOff>
      <xdr:row>58</xdr:row>
      <xdr:rowOff>60464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98403"/>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23339</xdr:rowOff>
    </xdr:from>
    <xdr:to>
      <xdr:col>45</xdr:col>
      <xdr:colOff>177800</xdr:colOff>
      <xdr:row>58</xdr:row>
      <xdr:rowOff>54303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67439"/>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23339</xdr:rowOff>
    </xdr:from>
    <xdr:to>
      <xdr:col>41</xdr:col>
      <xdr:colOff>50800</xdr:colOff>
      <xdr:row>58</xdr:row>
      <xdr:rowOff>48740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67439"/>
          <a:ext cx="889000" cy="2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157049</xdr:rowOff>
    </xdr:from>
    <xdr:to>
      <xdr:col>55</xdr:col>
      <xdr:colOff>50800</xdr:colOff>
      <xdr:row>58</xdr:row>
      <xdr:rowOff>87199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135476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9664</xdr:rowOff>
    </xdr:from>
    <xdr:to>
      <xdr:col>50</xdr:col>
      <xdr:colOff>165100</xdr:colOff>
      <xdr:row>58</xdr:row>
      <xdr:rowOff>111264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102391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3503</xdr:rowOff>
    </xdr:from>
    <xdr:to>
      <xdr:col>46</xdr:col>
      <xdr:colOff>38100</xdr:colOff>
      <xdr:row>58</xdr:row>
      <xdr:rowOff>105103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96230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143989</xdr:rowOff>
    </xdr:from>
    <xdr:to>
      <xdr:col>41</xdr:col>
      <xdr:colOff>101600</xdr:colOff>
      <xdr:row>58</xdr:row>
      <xdr:rowOff>74139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65266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169390</xdr:rowOff>
    </xdr:from>
    <xdr:to>
      <xdr:col>36</xdr:col>
      <xdr:colOff>165100</xdr:colOff>
      <xdr:row>58</xdr:row>
      <xdr:rowOff>99540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90667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79105</xdr:rowOff>
    </xdr:from>
    <xdr:to>
      <xdr:col>55</xdr:col>
      <xdr:colOff>0</xdr:colOff>
      <xdr:row>78</xdr:row>
      <xdr:rowOff>113582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2205"/>
          <a:ext cx="8382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79105</xdr:rowOff>
    </xdr:from>
    <xdr:to>
      <xdr:col>50</xdr:col>
      <xdr:colOff>114300</xdr:colOff>
      <xdr:row>78</xdr:row>
      <xdr:rowOff>81091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2205"/>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81091</xdr:rowOff>
    </xdr:from>
    <xdr:to>
      <xdr:col>45</xdr:col>
      <xdr:colOff>177800</xdr:colOff>
      <xdr:row>78</xdr:row>
      <xdr:rowOff>108184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4191"/>
          <a:ext cx="889000" cy="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108184</xdr:rowOff>
    </xdr:from>
    <xdr:to>
      <xdr:col>41</xdr:col>
      <xdr:colOff>50800</xdr:colOff>
      <xdr:row>78</xdr:row>
      <xdr:rowOff>115498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81284"/>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62782</xdr:rowOff>
    </xdr:from>
    <xdr:to>
      <xdr:col>55</xdr:col>
      <xdr:colOff>50800</xdr:colOff>
      <xdr:row>78</xdr:row>
      <xdr:rowOff>164382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149159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28305</xdr:rowOff>
    </xdr:from>
    <xdr:to>
      <xdr:col>50</xdr:col>
      <xdr:colOff>165100</xdr:colOff>
      <xdr:row>78</xdr:row>
      <xdr:rowOff>129905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121032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30291</xdr:rowOff>
    </xdr:from>
    <xdr:to>
      <xdr:col>46</xdr:col>
      <xdr:colOff>38100</xdr:colOff>
      <xdr:row>78</xdr:row>
      <xdr:rowOff>131891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123018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57384</xdr:rowOff>
    </xdr:from>
    <xdr:to>
      <xdr:col>41</xdr:col>
      <xdr:colOff>101600</xdr:colOff>
      <xdr:row>78</xdr:row>
      <xdr:rowOff>158984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150111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64698</xdr:rowOff>
    </xdr:from>
    <xdr:to>
      <xdr:col>36</xdr:col>
      <xdr:colOff>165100</xdr:colOff>
      <xdr:row>78</xdr:row>
      <xdr:rowOff>166298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157425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85193</xdr:rowOff>
    </xdr:from>
    <xdr:to>
      <xdr:col>55</xdr:col>
      <xdr:colOff>0</xdr:colOff>
      <xdr:row>96</xdr:row>
      <xdr:rowOff>145698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44393"/>
          <a:ext cx="838200" cy="6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135586</xdr:rowOff>
    </xdr:from>
    <xdr:to>
      <xdr:col>50</xdr:col>
      <xdr:colOff>114300</xdr:colOff>
      <xdr:row>96</xdr:row>
      <xdr:rowOff>145698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94786"/>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135586</xdr:rowOff>
    </xdr:from>
    <xdr:to>
      <xdr:col>45</xdr:col>
      <xdr:colOff>177800</xdr:colOff>
      <xdr:row>97</xdr:row>
      <xdr:rowOff>7414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94786"/>
          <a:ext cx="889000" cy="4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7414</xdr:rowOff>
    </xdr:from>
    <xdr:to>
      <xdr:col>41</xdr:col>
      <xdr:colOff>50800</xdr:colOff>
      <xdr:row>97</xdr:row>
      <xdr:rowOff>43966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38064"/>
          <a:ext cx="889000" cy="3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34393</xdr:rowOff>
    </xdr:from>
    <xdr:to>
      <xdr:col>55</xdr:col>
      <xdr:colOff>50800</xdr:colOff>
      <xdr:row>96</xdr:row>
      <xdr:rowOff>135993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12820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94898</xdr:rowOff>
    </xdr:from>
    <xdr:to>
      <xdr:col>50</xdr:col>
      <xdr:colOff>165100</xdr:colOff>
      <xdr:row>97</xdr:row>
      <xdr:rowOff>25048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84786</xdr:rowOff>
    </xdr:from>
    <xdr:to>
      <xdr:col>46</xdr:col>
      <xdr:colOff>38100</xdr:colOff>
      <xdr:row>97</xdr:row>
      <xdr:rowOff>14936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128064</xdr:rowOff>
    </xdr:from>
    <xdr:to>
      <xdr:col>41</xdr:col>
      <xdr:colOff>101600</xdr:colOff>
      <xdr:row>97</xdr:row>
      <xdr:rowOff>58214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49341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7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164616</xdr:rowOff>
    </xdr:from>
    <xdr:to>
      <xdr:col>36</xdr:col>
      <xdr:colOff>165100</xdr:colOff>
      <xdr:row>97</xdr:row>
      <xdr:rowOff>94766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85893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3672</xdr:rowOff>
    </xdr:from>
    <xdr:to>
      <xdr:col>85</xdr:col>
      <xdr:colOff>127000</xdr:colOff>
      <xdr:row>37</xdr:row>
      <xdr:rowOff>54084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47322"/>
          <a:ext cx="838200" cy="5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16692</xdr:rowOff>
    </xdr:from>
    <xdr:to>
      <xdr:col>81</xdr:col>
      <xdr:colOff>50800</xdr:colOff>
      <xdr:row>37</xdr:row>
      <xdr:rowOff>54084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60342"/>
          <a:ext cx="8890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16692</xdr:rowOff>
    </xdr:from>
    <xdr:to>
      <xdr:col>76</xdr:col>
      <xdr:colOff>114300</xdr:colOff>
      <xdr:row>37</xdr:row>
      <xdr:rowOff>121608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60342"/>
          <a:ext cx="889000" cy="10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118016</xdr:rowOff>
    </xdr:from>
    <xdr:to>
      <xdr:col>71</xdr:col>
      <xdr:colOff>177800</xdr:colOff>
      <xdr:row>37</xdr:row>
      <xdr:rowOff>121608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6166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124322</xdr:rowOff>
    </xdr:from>
    <xdr:to>
      <xdr:col>85</xdr:col>
      <xdr:colOff>177800</xdr:colOff>
      <xdr:row>37</xdr:row>
      <xdr:rowOff>54472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102749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3284</xdr:rowOff>
    </xdr:from>
    <xdr:to>
      <xdr:col>81</xdr:col>
      <xdr:colOff>101600</xdr:colOff>
      <xdr:row>37</xdr:row>
      <xdr:rowOff>104884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4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96011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137342</xdr:rowOff>
    </xdr:from>
    <xdr:to>
      <xdr:col>76</xdr:col>
      <xdr:colOff>165100</xdr:colOff>
      <xdr:row>37</xdr:row>
      <xdr:rowOff>67492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84019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70808</xdr:rowOff>
    </xdr:from>
    <xdr:to>
      <xdr:col>72</xdr:col>
      <xdr:colOff>38100</xdr:colOff>
      <xdr:row>38</xdr:row>
      <xdr:rowOff>958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163535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67216</xdr:rowOff>
    </xdr:from>
    <xdr:to>
      <xdr:col>67</xdr:col>
      <xdr:colOff>101600</xdr:colOff>
      <xdr:row>37</xdr:row>
      <xdr:rowOff>168816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159942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56271</xdr:rowOff>
    </xdr:from>
    <xdr:to>
      <xdr:col>85</xdr:col>
      <xdr:colOff>127000</xdr:colOff>
      <xdr:row>58</xdr:row>
      <xdr:rowOff>80535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00371"/>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80535</xdr:rowOff>
    </xdr:from>
    <xdr:to>
      <xdr:col>81</xdr:col>
      <xdr:colOff>50800</xdr:colOff>
      <xdr:row>58</xdr:row>
      <xdr:rowOff>89307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24635"/>
          <a:ext cx="889000" cy="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89307</xdr:rowOff>
    </xdr:from>
    <xdr:to>
      <xdr:col>76</xdr:col>
      <xdr:colOff>114300</xdr:colOff>
      <xdr:row>58</xdr:row>
      <xdr:rowOff>103450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33407"/>
          <a:ext cx="88900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140167</xdr:rowOff>
    </xdr:from>
    <xdr:to>
      <xdr:col>71</xdr:col>
      <xdr:colOff>177800</xdr:colOff>
      <xdr:row>58</xdr:row>
      <xdr:rowOff>103450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12817"/>
          <a:ext cx="889000" cy="13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5471</xdr:rowOff>
    </xdr:from>
    <xdr:to>
      <xdr:col>85</xdr:col>
      <xdr:colOff>177800</xdr:colOff>
      <xdr:row>58</xdr:row>
      <xdr:rowOff>107071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4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91848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6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29735</xdr:rowOff>
    </xdr:from>
    <xdr:to>
      <xdr:col>81</xdr:col>
      <xdr:colOff>101600</xdr:colOff>
      <xdr:row>58</xdr:row>
      <xdr:rowOff>131335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122462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38507</xdr:rowOff>
    </xdr:from>
    <xdr:to>
      <xdr:col>76</xdr:col>
      <xdr:colOff>165100</xdr:colOff>
      <xdr:row>58</xdr:row>
      <xdr:rowOff>140107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131234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52650</xdr:rowOff>
    </xdr:from>
    <xdr:to>
      <xdr:col>72</xdr:col>
      <xdr:colOff>38100</xdr:colOff>
      <xdr:row>58</xdr:row>
      <xdr:rowOff>154250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145377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89367</xdr:rowOff>
    </xdr:from>
    <xdr:to>
      <xdr:col>67</xdr:col>
      <xdr:colOff>101600</xdr:colOff>
      <xdr:row>58</xdr:row>
      <xdr:rowOff>19517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36044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73827</xdr:rowOff>
    </xdr:from>
    <xdr:to>
      <xdr:col>85</xdr:col>
      <xdr:colOff>127000</xdr:colOff>
      <xdr:row>78</xdr:row>
      <xdr:rowOff>93793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46927"/>
          <a:ext cx="8382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34703</xdr:rowOff>
    </xdr:from>
    <xdr:to>
      <xdr:col>81</xdr:col>
      <xdr:colOff>50800</xdr:colOff>
      <xdr:row>78</xdr:row>
      <xdr:rowOff>93793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07803"/>
          <a:ext cx="889000" cy="5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165514</xdr:rowOff>
    </xdr:from>
    <xdr:to>
      <xdr:col>76</xdr:col>
      <xdr:colOff>114300</xdr:colOff>
      <xdr:row>78</xdr:row>
      <xdr:rowOff>34703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67164"/>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165514</xdr:rowOff>
    </xdr:from>
    <xdr:to>
      <xdr:col>71</xdr:col>
      <xdr:colOff>177800</xdr:colOff>
      <xdr:row>78</xdr:row>
      <xdr:rowOff>15790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67164"/>
          <a:ext cx="889000" cy="2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23027</xdr:rowOff>
    </xdr:from>
    <xdr:to>
      <xdr:col>85</xdr:col>
      <xdr:colOff>177800</xdr:colOff>
      <xdr:row>78</xdr:row>
      <xdr:rowOff>124627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153854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42993</xdr:rowOff>
    </xdr:from>
    <xdr:to>
      <xdr:col>81</xdr:col>
      <xdr:colOff>101600</xdr:colOff>
      <xdr:row>78</xdr:row>
      <xdr:rowOff>144593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135720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155353</xdr:rowOff>
    </xdr:from>
    <xdr:to>
      <xdr:col>76</xdr:col>
      <xdr:colOff>165100</xdr:colOff>
      <xdr:row>78</xdr:row>
      <xdr:rowOff>85503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102030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3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114714</xdr:rowOff>
    </xdr:from>
    <xdr:to>
      <xdr:col>72</xdr:col>
      <xdr:colOff>38100</xdr:colOff>
      <xdr:row>78</xdr:row>
      <xdr:rowOff>44864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61391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9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136440</xdr:rowOff>
    </xdr:from>
    <xdr:to>
      <xdr:col>67</xdr:col>
      <xdr:colOff>101600</xdr:colOff>
      <xdr:row>78</xdr:row>
      <xdr:rowOff>66590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83117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1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66171</xdr:rowOff>
    </xdr:from>
    <xdr:to>
      <xdr:col>85</xdr:col>
      <xdr:colOff>127000</xdr:colOff>
      <xdr:row>97</xdr:row>
      <xdr:rowOff>69191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96821"/>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60672</xdr:rowOff>
    </xdr:from>
    <xdr:to>
      <xdr:col>81</xdr:col>
      <xdr:colOff>50800</xdr:colOff>
      <xdr:row>97</xdr:row>
      <xdr:rowOff>66171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91322"/>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60672</xdr:rowOff>
    </xdr:from>
    <xdr:to>
      <xdr:col>76</xdr:col>
      <xdr:colOff>114300</xdr:colOff>
      <xdr:row>97</xdr:row>
      <xdr:rowOff>64278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91322"/>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61961</xdr:rowOff>
    </xdr:from>
    <xdr:to>
      <xdr:col>71</xdr:col>
      <xdr:colOff>177800</xdr:colOff>
      <xdr:row>97</xdr:row>
      <xdr:rowOff>64278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92611"/>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18391</xdr:rowOff>
    </xdr:from>
    <xdr:to>
      <xdr:col>85</xdr:col>
      <xdr:colOff>177800</xdr:colOff>
      <xdr:row>97</xdr:row>
      <xdr:rowOff>119991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41268</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15371</xdr:rowOff>
    </xdr:from>
    <xdr:to>
      <xdr:col>81</xdr:col>
      <xdr:colOff>101600</xdr:colOff>
      <xdr:row>97</xdr:row>
      <xdr:rowOff>116971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133498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2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9872</xdr:rowOff>
    </xdr:from>
    <xdr:to>
      <xdr:col>76</xdr:col>
      <xdr:colOff>165100</xdr:colOff>
      <xdr:row>97</xdr:row>
      <xdr:rowOff>111472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127999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1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13478</xdr:rowOff>
    </xdr:from>
    <xdr:to>
      <xdr:col>72</xdr:col>
      <xdr:colOff>38100</xdr:colOff>
      <xdr:row>97</xdr:row>
      <xdr:rowOff>115078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131605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1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11161</xdr:rowOff>
    </xdr:from>
    <xdr:to>
      <xdr:col>67</xdr:col>
      <xdr:colOff>101600</xdr:colOff>
      <xdr:row>97</xdr:row>
      <xdr:rowOff>112761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129288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1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目的別歳出の特徴は、民生費、公債費が類似団体及び全国平均、熊本県平均を上回って推移していることである。主な要因は、民生費については町の重要施策として実施している少子化・子育て支援施策、給付費等に係る扶助費等が他市町村に比べ高い水準にあり、公債費については東日本大震災発生後、防災計画の見直しを行い、平成２３年度より交付税措置率の高い緊急防災・減災事業債を活用し拠点避難地、避難所施設等の整備を実施してきたことにより、地方債残高が増加したことが考えられる。また、令和３年度に過疎地域の指定を受け、こちらも交付税措置率が高い過疎対策事業債を活用した事業を進めており、今後は公債費の増加を見込んでいる。また中長期では、義務教育学校施設整備等の計画や天草広域連合新ごみ処理施設整備事業に係る負担金が控えているため、選択と集中による新規事業の抑制に努め、借入と返済のバランスを図りながら、引き続き起債残高を減少させていく。</a:t>
          </a:r>
        </a:p>
        <a:p>
          <a:r>
            <a:rPr kumimoji="1" lang="ja-JP" altLang="en-US" sz="1300">
              <a:latin typeface="ＭＳ Ｐゴシック" panose="020B0600070205080204" pitchFamily="50" charset="-128"/>
              <a:ea typeface="ＭＳ Ｐゴシック" panose="020B0600070205080204" pitchFamily="50" charset="-128"/>
            </a:rPr>
            <a:t>　教育費は、低い水準を推移している。これは、児童・生徒数が少なく、減少傾向にあるのが一因と考えられるが、近年導入した１人に１台のタブレット等も活用し、学力向上と地域の将来を担う人材育成に努めたい。ただし、今後は、義務教育学校施設整備が予定されており経費増が見込まれる。</a:t>
          </a:r>
        </a:p>
        <a:p>
          <a:r>
            <a:rPr kumimoji="1" lang="ja-JP" altLang="en-US" sz="1300">
              <a:latin typeface="ＭＳ Ｐゴシック" panose="020B0600070205080204" pitchFamily="50" charset="-128"/>
              <a:ea typeface="ＭＳ Ｐゴシック" panose="020B0600070205080204" pitchFamily="50" charset="-128"/>
            </a:rPr>
            <a:t>　また、天草広域連合で実施している塵芥処理事業で、新ごみ処理施設整備事業があるため、衛生費の増が見込まれる。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財政調整基金残高は、地方交付税の増等により前年度比</a:t>
          </a:r>
          <a:r>
            <a:rPr kumimoji="1" lang="en-US" altLang="ja-JP" sz="1250">
              <a:latin typeface="ＭＳ ゴシック" pitchFamily="49" charset="-128"/>
              <a:ea typeface="ＭＳ ゴシック" pitchFamily="49" charset="-128"/>
            </a:rPr>
            <a:t>+184,002</a:t>
          </a:r>
          <a:r>
            <a:rPr kumimoji="1" lang="ja-JP" altLang="en-US" sz="1250">
              <a:latin typeface="ＭＳ ゴシック" pitchFamily="49" charset="-128"/>
              <a:ea typeface="ＭＳ ゴシック" pitchFamily="49" charset="-128"/>
            </a:rPr>
            <a:t>千円となった。　</a:t>
          </a:r>
        </a:p>
        <a:p>
          <a:r>
            <a:rPr kumimoji="1" lang="ja-JP" altLang="en-US" sz="1250">
              <a:latin typeface="ＭＳ ゴシック" pitchFamily="49" charset="-128"/>
              <a:ea typeface="ＭＳ ゴシック" pitchFamily="49" charset="-128"/>
            </a:rPr>
            <a:t>　実質収支額は前年度（</a:t>
          </a:r>
          <a:r>
            <a:rPr kumimoji="1" lang="en-US" altLang="ja-JP" sz="1250">
              <a:latin typeface="ＭＳ ゴシック" pitchFamily="49" charset="-128"/>
              <a:ea typeface="ＭＳ ゴシック" pitchFamily="49" charset="-128"/>
            </a:rPr>
            <a:t>R5</a:t>
          </a:r>
          <a:r>
            <a:rPr kumimoji="1" lang="ja-JP" altLang="en-US" sz="1250">
              <a:latin typeface="ＭＳ ゴシック" pitchFamily="49" charset="-128"/>
              <a:ea typeface="ＭＳ ゴシック" pitchFamily="49" charset="-128"/>
            </a:rPr>
            <a:t>）に実施したデジタル田園都市国家構想推進事業等が完了したことによる事業費及び国庫補助の減等に伴い歳入歳出ともに減少し、前年度と比較し歳入の△</a:t>
          </a:r>
          <a:r>
            <a:rPr kumimoji="1" lang="en-US" altLang="ja-JP" sz="1250">
              <a:latin typeface="ＭＳ ゴシック" pitchFamily="49" charset="-128"/>
              <a:ea typeface="ＭＳ ゴシック" pitchFamily="49" charset="-128"/>
            </a:rPr>
            <a:t>55,401</a:t>
          </a:r>
          <a:r>
            <a:rPr kumimoji="1" lang="ja-JP" altLang="en-US" sz="1250">
              <a:latin typeface="ＭＳ ゴシック" pitchFamily="49" charset="-128"/>
              <a:ea typeface="ＭＳ ゴシック" pitchFamily="49" charset="-128"/>
            </a:rPr>
            <a:t>千円に対し歳出の△</a:t>
          </a:r>
          <a:r>
            <a:rPr kumimoji="1" lang="en-US" altLang="ja-JP" sz="1250">
              <a:latin typeface="ＭＳ ゴシック" pitchFamily="49" charset="-128"/>
              <a:ea typeface="ＭＳ ゴシック" pitchFamily="49" charset="-128"/>
            </a:rPr>
            <a:t>113,592</a:t>
          </a:r>
          <a:r>
            <a:rPr kumimoji="1" lang="ja-JP" altLang="en-US" sz="1250">
              <a:latin typeface="ＭＳ ゴシック" pitchFamily="49" charset="-128"/>
              <a:ea typeface="ＭＳ ゴシック" pitchFamily="49" charset="-128"/>
            </a:rPr>
            <a:t>千円が上回ったことにより実質収支額は</a:t>
          </a:r>
          <a:r>
            <a:rPr kumimoji="1" lang="en-US" altLang="ja-JP" sz="1250">
              <a:latin typeface="ＭＳ ゴシック" pitchFamily="49" charset="-128"/>
              <a:ea typeface="ＭＳ ゴシック" pitchFamily="49" charset="-128"/>
            </a:rPr>
            <a:t>+61,664</a:t>
          </a:r>
          <a:r>
            <a:rPr kumimoji="1" lang="ja-JP" altLang="en-US" sz="1250">
              <a:latin typeface="ＭＳ ゴシック" pitchFamily="49" charset="-128"/>
              <a:ea typeface="ＭＳ ゴシック" pitchFamily="49" charset="-128"/>
            </a:rPr>
            <a:t>千円となった。　</a:t>
          </a:r>
        </a:p>
        <a:p>
          <a:r>
            <a:rPr kumimoji="1" lang="ja-JP" altLang="en-US" sz="1250">
              <a:latin typeface="ＭＳ ゴシック" pitchFamily="49" charset="-128"/>
              <a:ea typeface="ＭＳ ゴシック" pitchFamily="49" charset="-128"/>
            </a:rPr>
            <a:t>　実質単年度収支は、前年度と比較して、積立金は△</a:t>
          </a:r>
          <a:r>
            <a:rPr kumimoji="1" lang="en-US" altLang="ja-JP" sz="1250">
              <a:latin typeface="ＭＳ ゴシック" pitchFamily="49" charset="-128"/>
              <a:ea typeface="ＭＳ ゴシック" pitchFamily="49" charset="-128"/>
            </a:rPr>
            <a:t>17,229</a:t>
          </a:r>
          <a:r>
            <a:rPr kumimoji="1" lang="ja-JP" altLang="en-US" sz="1250">
              <a:latin typeface="ＭＳ ゴシック" pitchFamily="49" charset="-128"/>
              <a:ea typeface="ＭＳ ゴシック" pitchFamily="49" charset="-128"/>
            </a:rPr>
            <a:t>となったが、単年度収支が</a:t>
          </a:r>
          <a:r>
            <a:rPr kumimoji="1" lang="en-US" altLang="ja-JP" sz="1250">
              <a:latin typeface="ＭＳ ゴシック" pitchFamily="49" charset="-128"/>
              <a:ea typeface="ＭＳ ゴシック" pitchFamily="49" charset="-128"/>
            </a:rPr>
            <a:t>+132,525</a:t>
          </a:r>
          <a:r>
            <a:rPr kumimoji="1" lang="ja-JP" altLang="en-US" sz="1250">
              <a:latin typeface="ＭＳ ゴシック" pitchFamily="49" charset="-128"/>
              <a:ea typeface="ＭＳ ゴシック" pitchFamily="49" charset="-128"/>
            </a:rPr>
            <a:t>千円となったため増加した。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50">
              <a:latin typeface="ＭＳ ゴシック" pitchFamily="49" charset="-128"/>
              <a:ea typeface="ＭＳ ゴシック" pitchFamily="49" charset="-128"/>
            </a:rPr>
            <a:t>連結実質赤字比率は、全会計において黒字収支であるため赤字比率はない。</a:t>
          </a:r>
        </a:p>
        <a:p>
          <a:r>
            <a:rPr kumimoji="1" lang="ja-JP" altLang="en-US" sz="1350">
              <a:latin typeface="ＭＳ ゴシック" pitchFamily="49" charset="-128"/>
              <a:ea typeface="ＭＳ ゴシック" pitchFamily="49" charset="-128"/>
            </a:rPr>
            <a:t>　水道事業会計は、一般会計からの公債費財源繰出しが今後も続き、施設の老朽化等による更新も続くため、定期的な料金の見直しを行っていく必要がある（平成２１年度料金改定）。</a:t>
          </a:r>
        </a:p>
        <a:p>
          <a:r>
            <a:rPr kumimoji="1" lang="ja-JP" altLang="en-US" sz="1350">
              <a:latin typeface="ＭＳ ゴシック" pitchFamily="49" charset="-128"/>
              <a:ea typeface="ＭＳ ゴシック" pitchFamily="49" charset="-128"/>
            </a:rPr>
            <a:t>　下水事業会計は、一般会計からの公債費財源繰出しが、当面２億円程度で推移することが見込まれている。今後の設備更新のためにも定期的な料金の見直しを行っていく必要がある（平成２８年度料金改定）。</a:t>
          </a:r>
        </a:p>
        <a:p>
          <a:r>
            <a:rPr kumimoji="1" lang="ja-JP" altLang="en-US" sz="1350">
              <a:latin typeface="ＭＳ ゴシック" pitchFamily="49" charset="-128"/>
              <a:ea typeface="ＭＳ ゴシック" pitchFamily="49" charset="-128"/>
            </a:rPr>
            <a:t>　なお、水道、下水道特別会計については、令和６年４月１日より法適用化し、複式簿記による経営成績や財政状況の把握が可能となったため公営企業会計の独立採算制の原則により使用料の見直しも含めて健全な経営につなげ、一般会計（補助費）の負担軽減に努めたい。</a:t>
          </a:r>
        </a:p>
        <a:p>
          <a:r>
            <a:rPr kumimoji="1" lang="ja-JP" altLang="en-US" sz="1350">
              <a:latin typeface="ＭＳ ゴシック" pitchFamily="49" charset="-128"/>
              <a:ea typeface="ＭＳ ゴシック" pitchFamily="49" charset="-128"/>
            </a:rPr>
            <a:t>　宅地造成事業特別会計は、土地区画の売却がなかった。今後は土地の販売・促進に努める。</a:t>
          </a:r>
        </a:p>
        <a:p>
          <a:r>
            <a:rPr kumimoji="1" lang="ja-JP" altLang="en-US" sz="1350">
              <a:latin typeface="ＭＳ ゴシック" pitchFamily="49" charset="-128"/>
              <a:ea typeface="ＭＳ ゴシック" pitchFamily="49" charset="-128"/>
            </a:rPr>
            <a:t>　国民健康保険特別会計は、熊本県全市町村の国保税（料）の統一に向けて進めており、併せて医療費適正化に引き続き取り組む。</a:t>
          </a:r>
        </a:p>
        <a:p>
          <a:r>
            <a:rPr kumimoji="1" lang="ja-JP" altLang="en-US" sz="1350">
              <a:latin typeface="ＭＳ ゴシック" pitchFamily="49" charset="-128"/>
              <a:ea typeface="ＭＳ ゴシック" pitchFamily="49" charset="-128"/>
            </a:rPr>
            <a:t>　各会計独立採算性に立ち返り、税（料）率や使用料等の適正化を図り、一般会計の負担を軽減するよう努める。</a:t>
          </a:r>
        </a:p>
        <a:p>
          <a:r>
            <a:rPr kumimoji="1" lang="ja-JP" altLang="en-US" sz="135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5766580</v>
      </c>
      <c r="BO4" s="371"/>
      <c r="BP4" s="371"/>
      <c r="BQ4" s="371"/>
      <c r="BR4" s="371"/>
      <c r="BS4" s="371"/>
      <c r="BT4" s="371"/>
      <c r="BU4" s="372"/>
      <c r="BV4" s="370">
        <v>5821981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7.5</v>
      </c>
      <c r="CU4" s="377"/>
      <c r="CV4" s="377"/>
      <c r="CW4" s="377"/>
      <c r="CX4" s="377"/>
      <c r="CY4" s="377"/>
      <c r="CZ4" s="377"/>
      <c r="DA4" s="378"/>
      <c r="DB4" s="376">
        <v>5.8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5488129</v>
      </c>
      <c r="BO5" s="408"/>
      <c r="BP5" s="408"/>
      <c r="BQ5" s="408"/>
      <c r="BR5" s="408"/>
      <c r="BS5" s="408"/>
      <c r="BT5" s="408"/>
      <c r="BU5" s="409"/>
      <c r="BV5" s="407">
        <v>5601721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87.4</v>
      </c>
      <c r="CU5" s="405"/>
      <c r="CV5" s="405"/>
      <c r="CW5" s="405"/>
      <c r="CX5" s="405"/>
      <c r="CY5" s="405"/>
      <c r="CZ5" s="405"/>
      <c r="DA5" s="406"/>
      <c r="DB5" s="404">
        <v>87.7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278451</v>
      </c>
      <c r="BO6" s="408"/>
      <c r="BP6" s="408"/>
      <c r="BQ6" s="408"/>
      <c r="BR6" s="408"/>
      <c r="BS6" s="408"/>
      <c r="BT6" s="408"/>
      <c r="BU6" s="409"/>
      <c r="BV6" s="407">
        <v>220260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87.4</v>
      </c>
      <c r="CU6" s="445"/>
      <c r="CV6" s="445"/>
      <c r="CW6" s="445"/>
      <c r="CX6" s="445"/>
      <c r="CY6" s="445"/>
      <c r="CZ6" s="445"/>
      <c r="DA6" s="446"/>
      <c r="DB6" s="444">
        <v>87.7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10193</v>
      </c>
      <c r="BO7" s="408"/>
      <c r="BP7" s="408"/>
      <c r="BQ7" s="408"/>
      <c r="BR7" s="408"/>
      <c r="BS7" s="408"/>
      <c r="BT7" s="408"/>
      <c r="BU7" s="409"/>
      <c r="BV7" s="407">
        <v>13666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3583756</v>
      </c>
      <c r="CU7" s="408"/>
      <c r="CV7" s="408"/>
      <c r="CW7" s="408"/>
      <c r="CX7" s="408"/>
      <c r="CY7" s="408"/>
      <c r="CZ7" s="408"/>
      <c r="DA7" s="409"/>
      <c r="DB7" s="407">
        <v>3545176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268258</v>
      </c>
      <c r="BO8" s="408"/>
      <c r="BP8" s="408"/>
      <c r="BQ8" s="408"/>
      <c r="BR8" s="408"/>
      <c r="BS8" s="408"/>
      <c r="BT8" s="408"/>
      <c r="BU8" s="409"/>
      <c r="BV8" s="407">
        <v>206594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7114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61664</v>
      </c>
      <c r="BO9" s="408"/>
      <c r="BP9" s="408"/>
      <c r="BQ9" s="408"/>
      <c r="BR9" s="408"/>
      <c r="BS9" s="408"/>
      <c r="BT9" s="408"/>
      <c r="BU9" s="409"/>
      <c r="BV9" s="407">
        <v>-70861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v>
      </c>
      <c r="CU9" s="405"/>
      <c r="CV9" s="405"/>
      <c r="CW9" s="405"/>
      <c r="CX9" s="405"/>
      <c r="CY9" s="405"/>
      <c r="CZ9" s="405"/>
      <c r="DA9" s="406"/>
      <c r="DB9" s="404">
        <v>16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7739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191344</v>
      </c>
      <c r="BO10" s="408"/>
      <c r="BP10" s="408"/>
      <c r="BQ10" s="408"/>
      <c r="BR10" s="408"/>
      <c r="BS10" s="408"/>
      <c r="BT10" s="408"/>
      <c r="BU10" s="409"/>
      <c r="BV10" s="407">
        <v>208573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6222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7342</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6128</v>
      </c>
      <c r="S13" s="492"/>
      <c r="T13" s="492"/>
      <c r="U13" s="492"/>
      <c r="V13" s="493"/>
      <c r="W13" s="423" t="s">
        <v>131</v>
      </c>
      <c r="X13" s="424"/>
      <c r="Y13" s="424"/>
      <c r="Z13" s="424"/>
      <c r="AA13" s="424"/>
      <c r="AB13" s="414"/>
      <c r="AC13" s="458">
        <v>483</v>
      </c>
      <c r="AD13" s="459"/>
      <c r="AE13" s="459"/>
      <c r="AF13" s="459"/>
      <c r="AG13" s="501"/>
      <c r="AH13" s="458">
        <v>583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245666</v>
      </c>
      <c r="BO13" s="408"/>
      <c r="BP13" s="408"/>
      <c r="BQ13" s="408"/>
      <c r="BR13" s="408"/>
      <c r="BS13" s="408"/>
      <c r="BT13" s="408"/>
      <c r="BU13" s="409"/>
      <c r="BV13" s="407">
        <v>137712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12.5</v>
      </c>
      <c r="CU13" s="405"/>
      <c r="CV13" s="405"/>
      <c r="CW13" s="405"/>
      <c r="CX13" s="405"/>
      <c r="CY13" s="405"/>
      <c r="CZ13" s="405"/>
      <c r="DA13" s="406"/>
      <c r="DB13" s="404">
        <v>12.5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6409</v>
      </c>
      <c r="S14" s="492"/>
      <c r="T14" s="492"/>
      <c r="U14" s="492"/>
      <c r="V14" s="493"/>
      <c r="W14" s="397"/>
      <c r="X14" s="398"/>
      <c r="Y14" s="398"/>
      <c r="Z14" s="398"/>
      <c r="AA14" s="398"/>
      <c r="AB14" s="387"/>
      <c r="AC14" s="494">
        <v>15.2</v>
      </c>
      <c r="AD14" s="495"/>
      <c r="AE14" s="495"/>
      <c r="AF14" s="495"/>
      <c r="AG14" s="496"/>
      <c r="AH14" s="494">
        <v>16.399999999999999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6.1</v>
      </c>
      <c r="CU14" s="506"/>
      <c r="CV14" s="506"/>
      <c r="CW14" s="506"/>
      <c r="CX14" s="506"/>
      <c r="CY14" s="506"/>
      <c r="CZ14" s="506"/>
      <c r="DA14" s="507"/>
      <c r="DB14" s="505">
        <v>18.100000000000001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6332</v>
      </c>
      <c r="S15" s="492"/>
      <c r="T15" s="492"/>
      <c r="U15" s="492"/>
      <c r="V15" s="493"/>
      <c r="W15" s="423" t="s">
        <v>137</v>
      </c>
      <c r="X15" s="424"/>
      <c r="Y15" s="424"/>
      <c r="Z15" s="424"/>
      <c r="AA15" s="424"/>
      <c r="AB15" s="414"/>
      <c r="AC15" s="458">
        <v>602</v>
      </c>
      <c r="AD15" s="459"/>
      <c r="AE15" s="459"/>
      <c r="AF15" s="459"/>
      <c r="AG15" s="501"/>
      <c r="AH15" s="458">
        <v>652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1240597</v>
      </c>
      <c r="BO15" s="371"/>
      <c r="BP15" s="371"/>
      <c r="BQ15" s="371"/>
      <c r="BR15" s="371"/>
      <c r="BS15" s="371"/>
      <c r="BT15" s="371"/>
      <c r="BU15" s="372"/>
      <c r="BV15" s="370">
        <v>1277689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v>
      </c>
      <c r="AD16" s="495"/>
      <c r="AE16" s="495"/>
      <c r="AF16" s="495"/>
      <c r="AG16" s="496"/>
      <c r="AH16" s="494">
        <v>18.3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3227176</v>
      </c>
      <c r="BO16" s="408"/>
      <c r="BP16" s="408"/>
      <c r="BQ16" s="408"/>
      <c r="BR16" s="408"/>
      <c r="BS16" s="408"/>
      <c r="BT16" s="408"/>
      <c r="BU16" s="409"/>
      <c r="BV16" s="407">
        <v>3163796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2089</v>
      </c>
      <c r="AD17" s="459"/>
      <c r="AE17" s="459"/>
      <c r="AF17" s="459"/>
      <c r="AG17" s="501"/>
      <c r="AH17" s="458">
        <v>2319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1586453</v>
      </c>
      <c r="BO17" s="408"/>
      <c r="BP17" s="408"/>
      <c r="BQ17" s="408"/>
      <c r="BR17" s="408"/>
      <c r="BS17" s="408"/>
      <c r="BT17" s="408"/>
      <c r="BU17" s="409"/>
      <c r="BV17" s="407">
        <v>1635741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67.58</v>
      </c>
      <c r="M18" s="531"/>
      <c r="N18" s="531"/>
      <c r="O18" s="531"/>
      <c r="P18" s="531"/>
      <c r="Q18" s="531"/>
      <c r="R18" s="532"/>
      <c r="S18" s="532"/>
      <c r="T18" s="532"/>
      <c r="U18" s="532"/>
      <c r="V18" s="533"/>
      <c r="W18" s="425"/>
      <c r="X18" s="426"/>
      <c r="Y18" s="426"/>
      <c r="Z18" s="426"/>
      <c r="AA18" s="426"/>
      <c r="AB18" s="417"/>
      <c r="AC18" s="534">
        <v>65.8</v>
      </c>
      <c r="AD18" s="535"/>
      <c r="AE18" s="535"/>
      <c r="AF18" s="535"/>
      <c r="AG18" s="536"/>
      <c r="AH18" s="534">
        <v>65.3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3156989</v>
      </c>
      <c r="BO18" s="408"/>
      <c r="BP18" s="408"/>
      <c r="BQ18" s="408"/>
      <c r="BR18" s="408"/>
      <c r="BS18" s="408"/>
      <c r="BT18" s="408"/>
      <c r="BU18" s="409"/>
      <c r="BV18" s="407">
        <v>3082881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4122923</v>
      </c>
      <c r="BO19" s="408"/>
      <c r="BP19" s="408"/>
      <c r="BQ19" s="408"/>
      <c r="BR19" s="408"/>
      <c r="BS19" s="408"/>
      <c r="BT19" s="408"/>
      <c r="BU19" s="409"/>
      <c r="BV19" s="407">
        <v>4277031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2769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5639148</v>
      </c>
      <c r="BO22" s="371"/>
      <c r="BP22" s="371"/>
      <c r="BQ22" s="371"/>
      <c r="BR22" s="371"/>
      <c r="BS22" s="371"/>
      <c r="BT22" s="371"/>
      <c r="BU22" s="372"/>
      <c r="BV22" s="370">
        <v>5974992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5493410</v>
      </c>
      <c r="BO23" s="408"/>
      <c r="BP23" s="408"/>
      <c r="BQ23" s="408"/>
      <c r="BR23" s="408"/>
      <c r="BS23" s="408"/>
      <c r="BT23" s="408"/>
      <c r="BU23" s="409"/>
      <c r="BV23" s="407">
        <v>5831725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7580</v>
      </c>
      <c r="R24" s="459"/>
      <c r="S24" s="459"/>
      <c r="T24" s="459"/>
      <c r="U24" s="459"/>
      <c r="V24" s="501"/>
      <c r="W24" s="553"/>
      <c r="X24" s="554"/>
      <c r="Y24" s="555"/>
      <c r="Z24" s="457" t="s">
        <v>162</v>
      </c>
      <c r="AA24" s="437"/>
      <c r="AB24" s="437"/>
      <c r="AC24" s="437"/>
      <c r="AD24" s="437"/>
      <c r="AE24" s="437"/>
      <c r="AF24" s="437"/>
      <c r="AG24" s="438"/>
      <c r="AH24" s="458">
        <v>73</v>
      </c>
      <c r="AI24" s="459"/>
      <c r="AJ24" s="459"/>
      <c r="AK24" s="459"/>
      <c r="AL24" s="501"/>
      <c r="AM24" s="458">
        <v>234257</v>
      </c>
      <c r="AN24" s="459"/>
      <c r="AO24" s="459"/>
      <c r="AP24" s="459"/>
      <c r="AQ24" s="459"/>
      <c r="AR24" s="501"/>
      <c r="AS24" s="458">
        <v>3209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3574540</v>
      </c>
      <c r="BO24" s="408"/>
      <c r="BP24" s="408"/>
      <c r="BQ24" s="408"/>
      <c r="BR24" s="408"/>
      <c r="BS24" s="408"/>
      <c r="BT24" s="408"/>
      <c r="BU24" s="409"/>
      <c r="BV24" s="407">
        <v>3666935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5690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390651</v>
      </c>
      <c r="BO25" s="371"/>
      <c r="BP25" s="371"/>
      <c r="BQ25" s="371"/>
      <c r="BR25" s="371"/>
      <c r="BS25" s="371"/>
      <c r="BT25" s="371"/>
      <c r="BU25" s="372"/>
      <c r="BV25" s="370">
        <v>249401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5310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9885</v>
      </c>
      <c r="AN26" s="459"/>
      <c r="AO26" s="459"/>
      <c r="AP26" s="459"/>
      <c r="AQ26" s="459"/>
      <c r="AR26" s="501"/>
      <c r="AS26" s="458">
        <v>3295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3030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1728207</v>
      </c>
      <c r="BO28" s="371"/>
      <c r="BP28" s="371"/>
      <c r="BQ28" s="371"/>
      <c r="BR28" s="371"/>
      <c r="BS28" s="371"/>
      <c r="BT28" s="371"/>
      <c r="BU28" s="372"/>
      <c r="BV28" s="370">
        <v>1544205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2280</v>
      </c>
      <c r="R29" s="459"/>
      <c r="S29" s="459"/>
      <c r="T29" s="459"/>
      <c r="U29" s="459"/>
      <c r="V29" s="501"/>
      <c r="W29" s="556"/>
      <c r="X29" s="557"/>
      <c r="Y29" s="558"/>
      <c r="Z29" s="457" t="s">
        <v>177</v>
      </c>
      <c r="AA29" s="437"/>
      <c r="AB29" s="437"/>
      <c r="AC29" s="437"/>
      <c r="AD29" s="437"/>
      <c r="AE29" s="437"/>
      <c r="AF29" s="437"/>
      <c r="AG29" s="438"/>
      <c r="AH29" s="458">
        <v>73</v>
      </c>
      <c r="AI29" s="459"/>
      <c r="AJ29" s="459"/>
      <c r="AK29" s="459"/>
      <c r="AL29" s="501"/>
      <c r="AM29" s="458">
        <v>234257</v>
      </c>
      <c r="AN29" s="459"/>
      <c r="AO29" s="459"/>
      <c r="AP29" s="459"/>
      <c r="AQ29" s="459"/>
      <c r="AR29" s="501"/>
      <c r="AS29" s="458">
        <v>3209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359693</v>
      </c>
      <c r="BO29" s="408"/>
      <c r="BP29" s="408"/>
      <c r="BQ29" s="408"/>
      <c r="BR29" s="408"/>
      <c r="BS29" s="408"/>
      <c r="BT29" s="408"/>
      <c r="BU29" s="409"/>
      <c r="BV29" s="407">
        <v>355993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395125</v>
      </c>
      <c r="BO30" s="527"/>
      <c r="BP30" s="527"/>
      <c r="BQ30" s="527"/>
      <c r="BR30" s="527"/>
      <c r="BS30" s="527"/>
      <c r="BT30" s="527"/>
      <c r="BU30" s="528"/>
      <c r="BV30" s="526">
        <v>413594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苓北町水道事業会計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苓北町宅地造成事業特別会計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苓北町下水道事業会計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天草広域連合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熊本県後期高齢者医療広域連合（一般会計）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熊本県後期高齢者医療広域連合（特別会計）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gfZtQ7WmBT/xMS3u6/snVryGEsuYp4kirZu4+v9ybdJNyTgwzGThNQnVPyaXTToP2L1r+RJFvJFFz6UGjKs+A==" saltValue="Wf95z1o24SWZHDWPgGVm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533</v>
      </c>
      <c r="D34" s="1151"/>
      <c r="E34" s="1152"/>
      <c r="F34" s="32">
        <v>3.47</v>
      </c>
      <c r="G34" s="33">
        <v>4.1399999999999997</v>
      </c>
      <c r="H34" s="33">
        <v>7.8</v>
      </c>
      <c r="I34" s="33">
        <v>5.82</v>
      </c>
      <c r="J34" s="34">
        <v>7.48</v>
      </c>
      <c r="K34" s="22"/>
      <c r="L34" s="22"/>
      <c r="M34" s="22"/>
      <c r="N34" s="22"/>
      <c r="O34" s="22"/>
      <c r="P34" s="22"/>
    </row>
    <row r="35" spans="1:16" ht="39" customHeight="1" x14ac:dyDescent="0.2">
      <c r="A35" s="22"/>
      <c r="B35" s="35"/>
      <c r="C35" s="1145" t="s">
        <v>534</v>
      </c>
      <c r="D35" s="1146"/>
      <c r="E35" s="1147"/>
      <c r="F35" s="36" t="s">
        <v>489</v>
      </c>
      <c r="G35" s="37" t="s">
        <v>489</v>
      </c>
      <c r="H35" s="37" t="s">
        <v>489</v>
      </c>
      <c r="I35" s="37" t="s">
        <v>489</v>
      </c>
      <c r="J35" s="38">
        <v>2.2599999999999998</v>
      </c>
      <c r="K35" s="22"/>
      <c r="L35" s="22"/>
      <c r="M35" s="22"/>
      <c r="N35" s="22"/>
      <c r="O35" s="22"/>
      <c r="P35" s="22"/>
    </row>
    <row r="36" spans="1:16" ht="39" customHeight="1" x14ac:dyDescent="0.2">
      <c r="A36" s="22"/>
      <c r="B36" s="35"/>
      <c r="C36" s="1145" t="s">
        <v>535</v>
      </c>
      <c r="D36" s="1146"/>
      <c r="E36" s="1147"/>
      <c r="F36" s="36" t="s">
        <v>489</v>
      </c>
      <c r="G36" s="37" t="s">
        <v>489</v>
      </c>
      <c r="H36" s="37" t="s">
        <v>489</v>
      </c>
      <c r="I36" s="37" t="s">
        <v>489</v>
      </c>
      <c r="J36" s="38">
        <v>1.87</v>
      </c>
      <c r="K36" s="22"/>
      <c r="L36" s="22"/>
      <c r="M36" s="22"/>
      <c r="N36" s="22"/>
      <c r="O36" s="22"/>
      <c r="P36" s="22"/>
    </row>
    <row r="37" spans="1:16" ht="39" customHeight="1" x14ac:dyDescent="0.2">
      <c r="A37" s="22"/>
      <c r="B37" s="35"/>
      <c r="C37" s="1145" t="s">
        <v>536</v>
      </c>
      <c r="D37" s="1146"/>
      <c r="E37" s="1147"/>
      <c r="F37" s="36">
        <v>0.64</v>
      </c>
      <c r="G37" s="37">
        <v>0.48</v>
      </c>
      <c r="H37" s="37">
        <v>0.49</v>
      </c>
      <c r="I37" s="37">
        <v>0.73</v>
      </c>
      <c r="J37" s="38">
        <v>0.72</v>
      </c>
      <c r="K37" s="22"/>
      <c r="L37" s="22"/>
      <c r="M37" s="22"/>
      <c r="N37" s="22"/>
      <c r="O37" s="22"/>
      <c r="P37" s="22"/>
    </row>
    <row r="38" spans="1:16" ht="39" customHeight="1" x14ac:dyDescent="0.2">
      <c r="A38" s="22"/>
      <c r="B38" s="35"/>
      <c r="C38" s="1145" t="s">
        <v>537</v>
      </c>
      <c r="D38" s="1146"/>
      <c r="E38" s="1147"/>
      <c r="F38" s="36" t="s">
        <v>489</v>
      </c>
      <c r="G38" s="37" t="s">
        <v>489</v>
      </c>
      <c r="H38" s="37" t="s">
        <v>489</v>
      </c>
      <c r="I38" s="37" t="s">
        <v>489</v>
      </c>
      <c r="J38" s="38">
        <v>0.57999999999999996</v>
      </c>
      <c r="K38" s="22"/>
      <c r="L38" s="22"/>
      <c r="M38" s="22"/>
      <c r="N38" s="22"/>
      <c r="O38" s="22"/>
      <c r="P38" s="22"/>
    </row>
    <row r="39" spans="1:16" ht="39" customHeight="1" x14ac:dyDescent="0.2">
      <c r="A39" s="22"/>
      <c r="B39" s="35"/>
      <c r="C39" s="1145" t="s">
        <v>538</v>
      </c>
      <c r="D39" s="1146"/>
      <c r="E39" s="1147"/>
      <c r="F39" s="36" t="s">
        <v>489</v>
      </c>
      <c r="G39" s="37" t="s">
        <v>489</v>
      </c>
      <c r="H39" s="37" t="s">
        <v>489</v>
      </c>
      <c r="I39" s="37" t="s">
        <v>489</v>
      </c>
      <c r="J39" s="38">
        <v>0.08</v>
      </c>
      <c r="K39" s="22"/>
      <c r="L39" s="22"/>
      <c r="M39" s="22"/>
      <c r="N39" s="22"/>
      <c r="O39" s="22"/>
      <c r="P39" s="22"/>
    </row>
    <row r="40" spans="1:16" ht="39" customHeight="1" x14ac:dyDescent="0.2">
      <c r="A40" s="22"/>
      <c r="B40" s="35"/>
      <c r="C40" s="1145" t="s">
        <v>539</v>
      </c>
      <c r="D40" s="1146"/>
      <c r="E40" s="1147"/>
      <c r="F40" s="36" t="s">
        <v>489</v>
      </c>
      <c r="G40" s="37" t="s">
        <v>489</v>
      </c>
      <c r="H40" s="37" t="s">
        <v>489</v>
      </c>
      <c r="I40" s="37" t="s">
        <v>489</v>
      </c>
      <c r="J40" s="38">
        <v>0.04</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541</v>
      </c>
      <c r="D43" s="1149"/>
      <c r="E43" s="1150"/>
      <c r="F43" s="41">
        <v>1.29</v>
      </c>
      <c r="G43" s="42">
        <v>1.18</v>
      </c>
      <c r="H43" s="42">
        <v>1.96</v>
      </c>
      <c r="I43" s="42">
        <v>3.67</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y50bkettr32+gIgaT7qUSzPfY03O1jUAWsh+xnpSWB77aQkIkrvSItsRe6xf6yZNc44CbqkGv7Efjcxcmz/HQ==" saltValue="MeSGoKn94nMln2gdVsjw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760</v>
      </c>
      <c r="L45" s="60">
        <v>730</v>
      </c>
      <c r="M45" s="60">
        <v>720</v>
      </c>
      <c r="N45" s="60">
        <v>687</v>
      </c>
      <c r="O45" s="61">
        <v>659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234</v>
      </c>
      <c r="L48" s="64">
        <v>247</v>
      </c>
      <c r="M48" s="64">
        <v>255</v>
      </c>
      <c r="N48" s="64">
        <v>262</v>
      </c>
      <c r="O48" s="65">
        <v>248</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489</v>
      </c>
      <c r="L49" s="64" t="s">
        <v>489</v>
      </c>
      <c r="M49" s="64" t="s">
        <v>489</v>
      </c>
      <c r="N49" s="64" t="s">
        <v>489</v>
      </c>
      <c r="O49" s="65" t="s">
        <v>489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634</v>
      </c>
      <c r="L52" s="64">
        <v>619</v>
      </c>
      <c r="M52" s="64">
        <v>587</v>
      </c>
      <c r="N52" s="64">
        <v>564</v>
      </c>
      <c r="O52" s="65">
        <v>549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360</v>
      </c>
      <c r="L53" s="69">
        <v>358</v>
      </c>
      <c r="M53" s="69">
        <v>388</v>
      </c>
      <c r="N53" s="69">
        <v>385</v>
      </c>
      <c r="O53" s="70">
        <v>358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DJL2ZzZrg9YHw1xNY980FR+5Zg4nC/GuvRWgzlpeGZtORUf3ykviglwwE50f0onrEy1kLyQ49ikzJUeKzEvLw==" saltValue="u84eW/JSAbb3YkDQJ6AH9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6881</v>
      </c>
      <c r="J41" s="344">
        <v>6535</v>
      </c>
      <c r="K41" s="344">
        <v>6283</v>
      </c>
      <c r="L41" s="344">
        <v>5975</v>
      </c>
      <c r="M41" s="345">
        <v>5639</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2183</v>
      </c>
      <c r="J43" s="347">
        <v>1996</v>
      </c>
      <c r="K43" s="347">
        <v>1824</v>
      </c>
      <c r="L43" s="347">
        <v>1740</v>
      </c>
      <c r="M43" s="348">
        <v>1550</v>
      </c>
    </row>
    <row r="44" spans="2:13" ht="27.75" customHeight="1" x14ac:dyDescent="0.2">
      <c r="B44" s="1186"/>
      <c r="C44" s="1187"/>
      <c r="D44" s="106"/>
      <c r="E44" s="1192" t="s">
        <v>34</v>
      </c>
      <c r="F44" s="1192"/>
      <c r="G44" s="1192"/>
      <c r="H44" s="1193"/>
      <c r="I44" s="346" t="s">
        <v>489</v>
      </c>
      <c r="J44" s="347" t="s">
        <v>489</v>
      </c>
      <c r="K44" s="347" t="s">
        <v>489</v>
      </c>
      <c r="L44" s="347" t="s">
        <v>489</v>
      </c>
      <c r="M44" s="348" t="s">
        <v>489</v>
      </c>
    </row>
    <row r="45" spans="2:13" ht="27.75" customHeight="1" x14ac:dyDescent="0.2">
      <c r="B45" s="1186"/>
      <c r="C45" s="1187"/>
      <c r="D45" s="106"/>
      <c r="E45" s="1192" t="s">
        <v>35</v>
      </c>
      <c r="F45" s="1192"/>
      <c r="G45" s="1192"/>
      <c r="H45" s="1193"/>
      <c r="I45" s="346">
        <v>690</v>
      </c>
      <c r="J45" s="347">
        <v>574</v>
      </c>
      <c r="K45" s="347">
        <v>562</v>
      </c>
      <c r="L45" s="347">
        <v>676</v>
      </c>
      <c r="M45" s="348">
        <v>694</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1348</v>
      </c>
      <c r="J50" s="347">
        <v>1829</v>
      </c>
      <c r="K50" s="347">
        <v>2103</v>
      </c>
      <c r="L50" s="347">
        <v>2488</v>
      </c>
      <c r="M50" s="348">
        <v>2653</v>
      </c>
    </row>
    <row r="51" spans="2:13" ht="27.75" customHeight="1" x14ac:dyDescent="0.2">
      <c r="B51" s="1186"/>
      <c r="C51" s="1187"/>
      <c r="D51" s="106"/>
      <c r="E51" s="1192" t="s">
        <v>42</v>
      </c>
      <c r="F51" s="1192"/>
      <c r="G51" s="1192"/>
      <c r="H51" s="1193"/>
      <c r="I51" s="346" t="s">
        <v>489</v>
      </c>
      <c r="J51" s="347" t="s">
        <v>489</v>
      </c>
      <c r="K51" s="347" t="s">
        <v>489</v>
      </c>
      <c r="L51" s="347" t="s">
        <v>489</v>
      </c>
      <c r="M51" s="348" t="s">
        <v>489</v>
      </c>
    </row>
    <row r="52" spans="2:13" ht="27.75" customHeight="1" x14ac:dyDescent="0.2">
      <c r="B52" s="1188"/>
      <c r="C52" s="1189"/>
      <c r="D52" s="106"/>
      <c r="E52" s="1192" t="s">
        <v>43</v>
      </c>
      <c r="F52" s="1192"/>
      <c r="G52" s="1192"/>
      <c r="H52" s="1193"/>
      <c r="I52" s="346">
        <v>6032</v>
      </c>
      <c r="J52" s="347">
        <v>5753</v>
      </c>
      <c r="K52" s="347">
        <v>5607</v>
      </c>
      <c r="L52" s="347">
        <v>5364</v>
      </c>
      <c r="M52" s="348">
        <v>5044</v>
      </c>
    </row>
    <row r="53" spans="2:13" ht="27.75" customHeight="1" thickBot="1" x14ac:dyDescent="0.25">
      <c r="B53" s="1199" t="s">
        <v>19</v>
      </c>
      <c r="C53" s="1200"/>
      <c r="D53" s="110"/>
      <c r="E53" s="1201" t="s">
        <v>44</v>
      </c>
      <c r="F53" s="1201"/>
      <c r="G53" s="1201"/>
      <c r="H53" s="1202"/>
      <c r="I53" s="349">
        <v>2374</v>
      </c>
      <c r="J53" s="350">
        <v>1524</v>
      </c>
      <c r="K53" s="350">
        <v>958</v>
      </c>
      <c r="L53" s="350">
        <v>540</v>
      </c>
      <c r="M53" s="351">
        <v>186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gaKaE3Fg9tnT0x3TQYW56bXOI3ETLoPVQuOWOcbr4hUdbN6SlvcLUELHox70lacrMp6qYB5Vr6exIq06xcWjg==" saltValue="kHY9+CQHSQpyFcFmO6ja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1336</v>
      </c>
      <c r="G55" s="352">
        <v>1544</v>
      </c>
      <c r="H55" s="353">
        <v>1728</v>
      </c>
    </row>
    <row r="56" spans="2:8" ht="52.5" customHeight="1" x14ac:dyDescent="0.2">
      <c r="B56" s="122"/>
      <c r="C56" s="1213" t="s">
        <v>47</v>
      </c>
      <c r="D56" s="1213"/>
      <c r="E56" s="1214"/>
      <c r="F56" s="354">
        <v>294</v>
      </c>
      <c r="G56" s="354">
        <v>356</v>
      </c>
      <c r="H56" s="355">
        <v>360</v>
      </c>
    </row>
    <row r="57" spans="2:8" ht="53.25" customHeight="1" x14ac:dyDescent="0.2">
      <c r="B57" s="122"/>
      <c r="C57" s="1215" t="s">
        <v>48</v>
      </c>
      <c r="D57" s="1215"/>
      <c r="E57" s="1216"/>
      <c r="F57" s="356">
        <v>282</v>
      </c>
      <c r="G57" s="356">
        <v>414</v>
      </c>
      <c r="H57" s="357">
        <v>395</v>
      </c>
    </row>
    <row r="58" spans="2:8" ht="45.75" customHeight="1" x14ac:dyDescent="0.2">
      <c r="B58" s="123"/>
      <c r="C58" s="1203" t="s">
        <v>553</v>
      </c>
      <c r="D58" s="1204"/>
      <c r="E58" s="1205"/>
      <c r="F58" s="358">
        <v>145</v>
      </c>
      <c r="G58" s="358">
        <v>196</v>
      </c>
      <c r="H58" s="359">
        <v>248</v>
      </c>
    </row>
    <row r="59" spans="2:8" ht="45.75" customHeight="1" x14ac:dyDescent="0.2">
      <c r="B59" s="123"/>
      <c r="C59" s="1203" t="s">
        <v>554</v>
      </c>
      <c r="D59" s="1204"/>
      <c r="E59" s="1205"/>
      <c r="F59" s="358">
        <v>48</v>
      </c>
      <c r="G59" s="358">
        <v>124</v>
      </c>
      <c r="H59" s="359">
        <v>41</v>
      </c>
    </row>
    <row r="60" spans="2:8" ht="45.75" customHeight="1" x14ac:dyDescent="0.2">
      <c r="B60" s="123"/>
      <c r="C60" s="1203" t="s">
        <v>555</v>
      </c>
      <c r="D60" s="1204"/>
      <c r="E60" s="1205"/>
      <c r="F60" s="358">
        <v>0</v>
      </c>
      <c r="G60" s="358">
        <v>8</v>
      </c>
      <c r="H60" s="359">
        <v>23</v>
      </c>
    </row>
    <row r="61" spans="2:8" ht="45.75" customHeight="1" x14ac:dyDescent="0.2">
      <c r="B61" s="123"/>
      <c r="C61" s="1203" t="s">
        <v>556</v>
      </c>
      <c r="D61" s="1204"/>
      <c r="E61" s="1205"/>
      <c r="F61" s="358">
        <v>19</v>
      </c>
      <c r="G61" s="358">
        <v>19</v>
      </c>
      <c r="H61" s="359">
        <v>19</v>
      </c>
    </row>
    <row r="62" spans="2:8" ht="45.75" customHeight="1" thickBot="1" x14ac:dyDescent="0.25">
      <c r="B62" s="124"/>
      <c r="C62" s="1206" t="s">
        <v>557</v>
      </c>
      <c r="D62" s="1207"/>
      <c r="E62" s="1208"/>
      <c r="F62" s="360">
        <v>17</v>
      </c>
      <c r="G62" s="360">
        <v>17</v>
      </c>
      <c r="H62" s="361">
        <v>17</v>
      </c>
    </row>
    <row r="63" spans="2:8" ht="52.5" customHeight="1" thickBot="1" x14ac:dyDescent="0.25">
      <c r="B63" s="125"/>
      <c r="C63" s="1209" t="s">
        <v>49</v>
      </c>
      <c r="D63" s="1209"/>
      <c r="E63" s="1210"/>
      <c r="F63" s="362">
        <v>1912</v>
      </c>
      <c r="G63" s="362">
        <v>2314</v>
      </c>
      <c r="H63" s="363">
        <v>2483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upvLfe3NLAoE6N9907E/dqtlgrwWQUZhThBl42ocDQOY7fYuPfhBOvBWDQMkH4LLOYWmxSbC9xaf4N91x5fVoQ==" saltValue="kcTh6pIJMGCLk+3Jnm0p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58549</v>
      </c>
      <c r="E3" s="144"/>
      <c r="F3" s="145">
        <v>125391</v>
      </c>
      <c r="G3" s="146"/>
      <c r="H3" s="147"/>
    </row>
    <row r="4" spans="1:8" x14ac:dyDescent="0.2">
      <c r="A4" s="148"/>
      <c r="B4" s="149"/>
      <c r="C4" s="150"/>
      <c r="D4" s="151">
        <v>31134</v>
      </c>
      <c r="E4" s="152"/>
      <c r="F4" s="153">
        <v>68516</v>
      </c>
      <c r="G4" s="154"/>
      <c r="H4" s="155"/>
    </row>
    <row r="5" spans="1:8" x14ac:dyDescent="0.2">
      <c r="A5" s="136" t="s">
        <v>522</v>
      </c>
      <c r="B5" s="141"/>
      <c r="C5" s="142"/>
      <c r="D5" s="143">
        <v>41576</v>
      </c>
      <c r="E5" s="144"/>
      <c r="F5" s="145">
        <v>138402</v>
      </c>
      <c r="G5" s="146"/>
      <c r="H5" s="147"/>
    </row>
    <row r="6" spans="1:8" x14ac:dyDescent="0.2">
      <c r="A6" s="148"/>
      <c r="B6" s="149"/>
      <c r="C6" s="150"/>
      <c r="D6" s="151">
        <v>9199</v>
      </c>
      <c r="E6" s="152"/>
      <c r="F6" s="153">
        <v>70652</v>
      </c>
      <c r="G6" s="154"/>
      <c r="H6" s="155"/>
    </row>
    <row r="7" spans="1:8" x14ac:dyDescent="0.2">
      <c r="A7" s="136" t="s">
        <v>523</v>
      </c>
      <c r="B7" s="141"/>
      <c r="C7" s="142"/>
      <c r="D7" s="143">
        <v>64042</v>
      </c>
      <c r="E7" s="144"/>
      <c r="F7" s="145">
        <v>146367</v>
      </c>
      <c r="G7" s="146"/>
      <c r="H7" s="147"/>
    </row>
    <row r="8" spans="1:8" x14ac:dyDescent="0.2">
      <c r="A8" s="148"/>
      <c r="B8" s="149"/>
      <c r="C8" s="150"/>
      <c r="D8" s="151">
        <v>40740</v>
      </c>
      <c r="E8" s="152"/>
      <c r="F8" s="153">
        <v>79441</v>
      </c>
      <c r="G8" s="154"/>
      <c r="H8" s="155"/>
    </row>
    <row r="9" spans="1:8" x14ac:dyDescent="0.2">
      <c r="A9" s="136" t="s">
        <v>524</v>
      </c>
      <c r="B9" s="141"/>
      <c r="C9" s="142"/>
      <c r="D9" s="143">
        <v>45194</v>
      </c>
      <c r="E9" s="144"/>
      <c r="F9" s="145">
        <v>165181</v>
      </c>
      <c r="G9" s="146"/>
      <c r="H9" s="147"/>
    </row>
    <row r="10" spans="1:8" x14ac:dyDescent="0.2">
      <c r="A10" s="148"/>
      <c r="B10" s="149"/>
      <c r="C10" s="150"/>
      <c r="D10" s="151">
        <v>31169</v>
      </c>
      <c r="E10" s="152"/>
      <c r="F10" s="153">
        <v>82246</v>
      </c>
      <c r="G10" s="154"/>
      <c r="H10" s="155"/>
    </row>
    <row r="11" spans="1:8" x14ac:dyDescent="0.2">
      <c r="A11" s="136" t="s">
        <v>525</v>
      </c>
      <c r="B11" s="141"/>
      <c r="C11" s="142"/>
      <c r="D11" s="143">
        <v>50572</v>
      </c>
      <c r="E11" s="144"/>
      <c r="F11" s="145">
        <v>166234</v>
      </c>
      <c r="G11" s="146"/>
      <c r="H11" s="147"/>
    </row>
    <row r="12" spans="1:8" x14ac:dyDescent="0.2">
      <c r="A12" s="148"/>
      <c r="B12" s="149"/>
      <c r="C12" s="156"/>
      <c r="D12" s="151">
        <v>21187</v>
      </c>
      <c r="E12" s="152"/>
      <c r="F12" s="153">
        <v>89789</v>
      </c>
      <c r="G12" s="154"/>
      <c r="H12" s="155"/>
    </row>
    <row r="13" spans="1:8" x14ac:dyDescent="0.2">
      <c r="A13" s="136"/>
      <c r="B13" s="141"/>
      <c r="C13" s="157"/>
      <c r="D13" s="158">
        <v>51987</v>
      </c>
      <c r="E13" s="159"/>
      <c r="F13" s="160">
        <v>148315</v>
      </c>
      <c r="G13" s="161"/>
      <c r="H13" s="147"/>
    </row>
    <row r="14" spans="1:8" x14ac:dyDescent="0.2">
      <c r="A14" s="148"/>
      <c r="B14" s="149"/>
      <c r="C14" s="150"/>
      <c r="D14" s="151">
        <v>26686</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3.48</v>
      </c>
      <c r="C19" s="162">
        <f>ROUND(VALUE(SUBSTITUTE(実質収支比率等に係る経年分析!G$48,"▲","-")),2)</f>
        <v>4.1500000000000004</v>
      </c>
      <c r="D19" s="162">
        <f>ROUND(VALUE(SUBSTITUTE(実質収支比率等に係る経年分析!H$48,"▲","-")),2)</f>
        <v>7.8</v>
      </c>
      <c r="E19" s="162">
        <f>ROUND(VALUE(SUBSTITUTE(実質収支比率等に係る経年分析!I$48,"▲","-")),2)</f>
        <v>5.83</v>
      </c>
      <c r="F19" s="162">
        <f>ROUND(VALUE(SUBSTITUTE(実質収支比率等に係る経年分析!J$48,"▲","-")),2)</f>
        <v>7.49</v>
      </c>
    </row>
    <row r="20" spans="1:11" x14ac:dyDescent="0.2">
      <c r="A20" s="162" t="s">
        <v>53</v>
      </c>
      <c r="B20" s="162">
        <f>ROUND(VALUE(SUBSTITUTE(実質収支比率等に係る経年分析!F$47,"▲","-")),2)</f>
        <v>25.04</v>
      </c>
      <c r="C20" s="162">
        <f>ROUND(VALUE(SUBSTITUTE(実質収支比率等に係る経年分析!G$47,"▲","-")),2)</f>
        <v>31.69</v>
      </c>
      <c r="D20" s="162">
        <f>ROUND(VALUE(SUBSTITUTE(実質収支比率等に係る経年分析!H$47,"▲","-")),2)</f>
        <v>37.549999999999997</v>
      </c>
      <c r="E20" s="162">
        <f>ROUND(VALUE(SUBSTITUTE(実質収支比率等に係る経年分析!I$47,"▲","-")),2)</f>
        <v>43.56</v>
      </c>
      <c r="F20" s="162">
        <f>ROUND(VALUE(SUBSTITUTE(実質収支比率等に係る経年分析!J$47,"▲","-")),2)</f>
        <v>48.22</v>
      </c>
    </row>
    <row r="21" spans="1:11" x14ac:dyDescent="0.2">
      <c r="A21" s="162" t="s">
        <v>54</v>
      </c>
      <c r="B21" s="162">
        <f>IF(ISNUMBER(VALUE(SUBSTITUTE(実質収支比率等に係る経年分析!F$49,"▲","-"))),ROUND(VALUE(SUBSTITUTE(実質収支比率等に係る経年分析!F$49,"▲","-")),2),NA())</f>
        <v>5.91</v>
      </c>
      <c r="C21" s="162">
        <f>IF(ISNUMBER(VALUE(SUBSTITUTE(実質収支比率等に係る経年分析!G$49,"▲","-"))),ROUND(VALUE(SUBSTITUTE(実質収支比率等に係る経年分析!G$49,"▲","-")),2),NA())</f>
        <v>9.11</v>
      </c>
      <c r="D21" s="162">
        <f>IF(ISNUMBER(VALUE(SUBSTITUTE(実質収支比率等に係る経年分析!H$49,"▲","-"))),ROUND(VALUE(SUBSTITUTE(実質収支比率等に係る経年分析!H$49,"▲","-")),2),NA())</f>
        <v>8.02</v>
      </c>
      <c r="E21" s="162">
        <f>IF(ISNUMBER(VALUE(SUBSTITUTE(実質収支比率等に係る経年分析!I$49,"▲","-"))),ROUND(VALUE(SUBSTITUTE(実質収支比率等に係る経年分析!I$49,"▲","-")),2),NA())</f>
        <v>3.88</v>
      </c>
      <c r="F21" s="162">
        <f>IF(ISNUMBER(VALUE(SUBSTITUTE(実質収支比率等に係る経年分析!J$49,"▲","-"))),ROUND(VALUE(SUBSTITUTE(実質収支比率等に係る経年分析!J$49,"▲","-")),2),NA())</f>
        <v>6.85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1.29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3.67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0.57999999999999996</v>
      </c>
    </row>
    <row r="33" spans="1:16" x14ac:dyDescent="0.2">
      <c r="A33" s="163" t="str">
        <f>IF(連結実質赤字比率に係る赤字・黒字の構成分析!C$37="",NA(),連結実質赤字比率に係る赤字・黒字の構成分析!C$37)</f>
        <v>苓北町宅地造成事業特別会計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0.72</v>
      </c>
    </row>
    <row r="34" spans="1:16" x14ac:dyDescent="0.2">
      <c r="A34" s="163" t="str">
        <f>IF(連結実質赤字比率に係る赤字・黒字の構成分析!C$36="",NA(),連結実質赤字比率に係る赤字・黒字の構成分析!C$36)</f>
        <v>苓北町下水道事業会計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1.87</v>
      </c>
    </row>
    <row r="35" spans="1:16" x14ac:dyDescent="0.2">
      <c r="A35" s="163" t="str">
        <f>IF(連結実質赤字比率に係る赤字・黒字の構成分析!C$35="",NA(),連結実質赤字比率に係る赤字・黒字の構成分析!C$35)</f>
        <v>苓北町水道事業会計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2.2599999999999998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4.1399999999999997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634</v>
      </c>
      <c r="E42" s="164"/>
      <c r="F42" s="164"/>
      <c r="G42" s="164">
        <f>'実質公債費比率（分子）の構造'!L$52</f>
        <v>619</v>
      </c>
      <c r="H42" s="164"/>
      <c r="I42" s="164"/>
      <c r="J42" s="164">
        <f>'実質公債費比率（分子）の構造'!M$52</f>
        <v>587</v>
      </c>
      <c r="K42" s="164"/>
      <c r="L42" s="164"/>
      <c r="M42" s="164">
        <f>'実質公債費比率（分子）の構造'!N$52</f>
        <v>564</v>
      </c>
      <c r="N42" s="164"/>
      <c r="O42" s="164"/>
      <c r="P42" s="164">
        <f>'実質公債費比率（分子）の構造'!O$52</f>
        <v>549</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234</v>
      </c>
      <c r="C46" s="164"/>
      <c r="D46" s="164"/>
      <c r="E46" s="164">
        <f>'実質公債費比率（分子）の構造'!L$48</f>
        <v>247</v>
      </c>
      <c r="F46" s="164"/>
      <c r="G46" s="164"/>
      <c r="H46" s="164">
        <f>'実質公債費比率（分子）の構造'!M$48</f>
        <v>255</v>
      </c>
      <c r="I46" s="164"/>
      <c r="J46" s="164"/>
      <c r="K46" s="164">
        <f>'実質公債費比率（分子）の構造'!N$48</f>
        <v>262</v>
      </c>
      <c r="L46" s="164"/>
      <c r="M46" s="164"/>
      <c r="N46" s="164">
        <f>'実質公債費比率（分子）の構造'!O$48</f>
        <v>248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760</v>
      </c>
      <c r="C49" s="164"/>
      <c r="D49" s="164"/>
      <c r="E49" s="164">
        <f>'実質公債費比率（分子）の構造'!L$45</f>
        <v>730</v>
      </c>
      <c r="F49" s="164"/>
      <c r="G49" s="164"/>
      <c r="H49" s="164">
        <f>'実質公債費比率（分子）の構造'!M$45</f>
        <v>720</v>
      </c>
      <c r="I49" s="164"/>
      <c r="J49" s="164"/>
      <c r="K49" s="164">
        <f>'実質公債費比率（分子）の構造'!N$45</f>
        <v>687</v>
      </c>
      <c r="L49" s="164"/>
      <c r="M49" s="164"/>
      <c r="N49" s="164">
        <f>'実質公債費比率（分子）の構造'!O$45</f>
        <v>659</v>
      </c>
      <c r="O49" s="164"/>
      <c r="P49" s="164"/>
    </row>
    <row r="50" spans="1:16" x14ac:dyDescent="0.2">
      <c r="A50" s="164" t="s">
        <v>67</v>
      </c>
      <c r="B50" s="164" t="e">
        <f>NA()</f>
        <v>#N/A</v>
      </c>
      <c r="C50" s="164">
        <f>IF(ISNUMBER('実質公債費比率（分子）の構造'!K$53),'実質公債費比率（分子）の構造'!K$53,NA())</f>
        <v>360</v>
      </c>
      <c r="D50" s="164" t="e">
        <f>NA()</f>
        <v>#N/A</v>
      </c>
      <c r="E50" s="164" t="e">
        <f>NA()</f>
        <v>#N/A</v>
      </c>
      <c r="F50" s="164">
        <f>IF(ISNUMBER('実質公債費比率（分子）の構造'!L$53),'実質公債費比率（分子）の構造'!L$53,NA())</f>
        <v>358</v>
      </c>
      <c r="G50" s="164" t="e">
        <f>NA()</f>
        <v>#N/A</v>
      </c>
      <c r="H50" s="164" t="e">
        <f>NA()</f>
        <v>#N/A</v>
      </c>
      <c r="I50" s="164">
        <f>IF(ISNUMBER('実質公債費比率（分子）の構造'!M$53),'実質公債費比率（分子）の構造'!M$53,NA())</f>
        <v>388</v>
      </c>
      <c r="J50" s="164" t="e">
        <f>NA()</f>
        <v>#N/A</v>
      </c>
      <c r="K50" s="164" t="e">
        <f>NA()</f>
        <v>#N/A</v>
      </c>
      <c r="L50" s="164">
        <f>IF(ISNUMBER('実質公債費比率（分子）の構造'!N$53),'実質公債費比率（分子）の構造'!N$53,NA())</f>
        <v>385</v>
      </c>
      <c r="M50" s="164" t="e">
        <f>NA()</f>
        <v>#N/A</v>
      </c>
      <c r="N50" s="164" t="e">
        <f>NA()</f>
        <v>#N/A</v>
      </c>
      <c r="O50" s="164">
        <f>IF(ISNUMBER('実質公債費比率（分子）の構造'!O$53),'実質公債費比率（分子）の構造'!O$53,NA())</f>
        <v>358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6032</v>
      </c>
      <c r="E56" s="163"/>
      <c r="F56" s="163"/>
      <c r="G56" s="163">
        <f>'将来負担比率（分子）の構造'!J$52</f>
        <v>5753</v>
      </c>
      <c r="H56" s="163"/>
      <c r="I56" s="163"/>
      <c r="J56" s="163">
        <f>'将来負担比率（分子）の構造'!K$52</f>
        <v>5607</v>
      </c>
      <c r="K56" s="163"/>
      <c r="L56" s="163"/>
      <c r="M56" s="163">
        <f>'将来負担比率（分子）の構造'!L$52</f>
        <v>5364</v>
      </c>
      <c r="N56" s="163"/>
      <c r="O56" s="163"/>
      <c r="P56" s="163">
        <f>'将来負担比率（分子）の構造'!M$52</f>
        <v>5044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1348</v>
      </c>
      <c r="E58" s="163"/>
      <c r="F58" s="163"/>
      <c r="G58" s="163">
        <f>'将来負担比率（分子）の構造'!J$50</f>
        <v>1829</v>
      </c>
      <c r="H58" s="163"/>
      <c r="I58" s="163"/>
      <c r="J58" s="163">
        <f>'将来負担比率（分子）の構造'!K$50</f>
        <v>2103</v>
      </c>
      <c r="K58" s="163"/>
      <c r="L58" s="163"/>
      <c r="M58" s="163">
        <f>'将来負担比率（分子）の構造'!L$50</f>
        <v>2488</v>
      </c>
      <c r="N58" s="163"/>
      <c r="O58" s="163"/>
      <c r="P58" s="163">
        <f>'将来負担比率（分子）の構造'!M$50</f>
        <v>2653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690</v>
      </c>
      <c r="C62" s="163"/>
      <c r="D62" s="163"/>
      <c r="E62" s="163">
        <f>'将来負担比率（分子）の構造'!J$45</f>
        <v>574</v>
      </c>
      <c r="F62" s="163"/>
      <c r="G62" s="163"/>
      <c r="H62" s="163">
        <f>'将来負担比率（分子）の構造'!K$45</f>
        <v>562</v>
      </c>
      <c r="I62" s="163"/>
      <c r="J62" s="163"/>
      <c r="K62" s="163">
        <f>'将来負担比率（分子）の構造'!L$45</f>
        <v>676</v>
      </c>
      <c r="L62" s="163"/>
      <c r="M62" s="163"/>
      <c r="N62" s="163">
        <f>'将来負担比率（分子）の構造'!M$45</f>
        <v>694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2183</v>
      </c>
      <c r="C64" s="163"/>
      <c r="D64" s="163"/>
      <c r="E64" s="163">
        <f>'将来負担比率（分子）の構造'!J$43</f>
        <v>1996</v>
      </c>
      <c r="F64" s="163"/>
      <c r="G64" s="163"/>
      <c r="H64" s="163">
        <f>'将来負担比率（分子）の構造'!K$43</f>
        <v>1824</v>
      </c>
      <c r="I64" s="163"/>
      <c r="J64" s="163"/>
      <c r="K64" s="163">
        <f>'将来負担比率（分子）の構造'!L$43</f>
        <v>1740</v>
      </c>
      <c r="L64" s="163"/>
      <c r="M64" s="163"/>
      <c r="N64" s="163">
        <f>'将来負担比率（分子）の構造'!M$43</f>
        <v>1550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6881</v>
      </c>
      <c r="C66" s="163"/>
      <c r="D66" s="163"/>
      <c r="E66" s="163">
        <f>'将来負担比率（分子）の構造'!J$41</f>
        <v>6535</v>
      </c>
      <c r="F66" s="163"/>
      <c r="G66" s="163"/>
      <c r="H66" s="163">
        <f>'将来負担比率（分子）の構造'!K$41</f>
        <v>6283</v>
      </c>
      <c r="I66" s="163"/>
      <c r="J66" s="163"/>
      <c r="K66" s="163">
        <f>'将来負担比率（分子）の構造'!L$41</f>
        <v>5975</v>
      </c>
      <c r="L66" s="163"/>
      <c r="M66" s="163"/>
      <c r="N66" s="163">
        <f>'将来負担比率（分子）の構造'!M$41</f>
        <v>5639</v>
      </c>
      <c r="O66" s="163"/>
      <c r="P66" s="163"/>
    </row>
    <row r="67" spans="1:16" x14ac:dyDescent="0.2">
      <c r="A67" s="163" t="s">
        <v>71</v>
      </c>
      <c r="B67" s="163" t="e">
        <f>NA()</f>
        <v>#N/A</v>
      </c>
      <c r="C67" s="163">
        <f>IF(ISNUMBER('将来負担比率（分子）の構造'!I$53), IF('将来負担比率（分子）の構造'!I$53 &lt; 0, 0, '将来負担比率（分子）の構造'!I$53), NA())</f>
        <v>2374</v>
      </c>
      <c r="D67" s="163" t="e">
        <f>NA()</f>
        <v>#N/A</v>
      </c>
      <c r="E67" s="163" t="e">
        <f>NA()</f>
        <v>#N/A</v>
      </c>
      <c r="F67" s="163">
        <f>IF(ISNUMBER('将来負担比率（分子）の構造'!J$53), IF('将来負担比率（分子）の構造'!J$53 &lt; 0, 0, '将来負担比率（分子）の構造'!J$53), NA())</f>
        <v>1524</v>
      </c>
      <c r="G67" s="163" t="e">
        <f>NA()</f>
        <v>#N/A</v>
      </c>
      <c r="H67" s="163" t="e">
        <f>NA()</f>
        <v>#N/A</v>
      </c>
      <c r="I67" s="163">
        <f>IF(ISNUMBER('将来負担比率（分子）の構造'!K$53), IF('将来負担比率（分子）の構造'!K$53 &lt; 0, 0, '将来負担比率（分子）の構造'!K$53), NA())</f>
        <v>958</v>
      </c>
      <c r="J67" s="163" t="e">
        <f>NA()</f>
        <v>#N/A</v>
      </c>
      <c r="K67" s="163" t="e">
        <f>NA()</f>
        <v>#N/A</v>
      </c>
      <c r="L67" s="163">
        <f>IF(ISNUMBER('将来負担比率（分子）の構造'!L$53), IF('将来負担比率（分子）の構造'!L$53 &lt; 0, 0, '将来負担比率（分子）の構造'!L$53), NA())</f>
        <v>540</v>
      </c>
      <c r="M67" s="163" t="e">
        <f>NA()</f>
        <v>#N/A</v>
      </c>
      <c r="N67" s="163" t="e">
        <f>NA()</f>
        <v>#N/A</v>
      </c>
      <c r="O67" s="163">
        <f>IF(ISNUMBER('将来負担比率（分子）の構造'!M$53), IF('将来負担比率（分子）の構造'!M$53 &lt; 0, 0, '将来負担比率（分子）の構造'!M$53), NA())</f>
        <v>186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1336</v>
      </c>
      <c r="C72" s="167">
        <f>基金残高に係る経年分析!G55</f>
        <v>1544</v>
      </c>
      <c r="D72" s="167">
        <f>基金残高に係る経年分析!H55</f>
        <v>1728</v>
      </c>
    </row>
    <row r="73" spans="1:16" x14ac:dyDescent="0.2">
      <c r="A73" s="166" t="s">
        <v>74</v>
      </c>
      <c r="B73" s="167">
        <f>基金残高に係る経年分析!F56</f>
        <v>294</v>
      </c>
      <c r="C73" s="167">
        <f>基金残高に係る経年分析!G56</f>
        <v>356</v>
      </c>
      <c r="D73" s="167">
        <f>基金残高に係る経年分析!H56</f>
        <v>360</v>
      </c>
    </row>
    <row r="74" spans="1:16" x14ac:dyDescent="0.2">
      <c r="A74" s="166" t="s">
        <v>75</v>
      </c>
      <c r="B74" s="167">
        <f>基金残高に係る経年分析!F57</f>
        <v>282</v>
      </c>
      <c r="C74" s="167">
        <f>基金残高に係る経年分析!G57</f>
        <v>414</v>
      </c>
      <c r="D74" s="167">
        <f>基金残高に係る経年分析!H57</f>
        <v>395</v>
      </c>
    </row>
  </sheetData>
  <sheetProtection algorithmName="SHA-512" hashValue="egQvPanb3XeMSY8Qhx0kCtaeYlO0ACZWXkZ1nMNmE8YHa2PYQccEqTZi1W0dcCgTKT+6pX6Dnu0U1cX2A3sFqw==" saltValue="oI9y17nf34KBtRr6Xn+d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1307281</v>
      </c>
      <c r="S5" s="613"/>
      <c r="T5" s="613"/>
      <c r="U5" s="613"/>
      <c r="V5" s="613"/>
      <c r="W5" s="613"/>
      <c r="X5" s="613"/>
      <c r="Y5" s="614"/>
      <c r="Z5" s="615">
        <v>22.7</v>
      </c>
      <c r="AA5" s="615"/>
      <c r="AB5" s="615"/>
      <c r="AC5" s="615"/>
      <c r="AD5" s="616">
        <v>1307281</v>
      </c>
      <c r="AE5" s="616"/>
      <c r="AF5" s="616"/>
      <c r="AG5" s="616"/>
      <c r="AH5" s="616"/>
      <c r="AI5" s="616"/>
      <c r="AJ5" s="616"/>
      <c r="AK5" s="616"/>
      <c r="AL5" s="617">
        <v>36.200000000000003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1305830</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70530</v>
      </c>
      <c r="S6" s="624"/>
      <c r="T6" s="624"/>
      <c r="U6" s="624"/>
      <c r="V6" s="624"/>
      <c r="W6" s="624"/>
      <c r="X6" s="624"/>
      <c r="Y6" s="625"/>
      <c r="Z6" s="626">
        <v>1.2</v>
      </c>
      <c r="AA6" s="626"/>
      <c r="AB6" s="626"/>
      <c r="AC6" s="626"/>
      <c r="AD6" s="627">
        <v>70530</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1305830</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62761</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62761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201</v>
      </c>
      <c r="S7" s="624"/>
      <c r="T7" s="624"/>
      <c r="U7" s="624"/>
      <c r="V7" s="624"/>
      <c r="W7" s="624"/>
      <c r="X7" s="624"/>
      <c r="Y7" s="625"/>
      <c r="Z7" s="626">
        <v>0</v>
      </c>
      <c r="AA7" s="626"/>
      <c r="AB7" s="626"/>
      <c r="AC7" s="626"/>
      <c r="AD7" s="627">
        <v>201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241967</v>
      </c>
      <c r="BH7" s="624"/>
      <c r="BI7" s="624"/>
      <c r="BJ7" s="624"/>
      <c r="BK7" s="624"/>
      <c r="BL7" s="624"/>
      <c r="BM7" s="624"/>
      <c r="BN7" s="625"/>
      <c r="BO7" s="626">
        <v>18.5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1094915</v>
      </c>
      <c r="CS7" s="624"/>
      <c r="CT7" s="624"/>
      <c r="CU7" s="624"/>
      <c r="CV7" s="624"/>
      <c r="CW7" s="624"/>
      <c r="CX7" s="624"/>
      <c r="CY7" s="625"/>
      <c r="CZ7" s="626">
        <v>20</v>
      </c>
      <c r="DA7" s="626"/>
      <c r="DB7" s="626"/>
      <c r="DC7" s="626"/>
      <c r="DD7" s="632">
        <v>689</v>
      </c>
      <c r="DE7" s="624"/>
      <c r="DF7" s="624"/>
      <c r="DG7" s="624"/>
      <c r="DH7" s="624"/>
      <c r="DI7" s="624"/>
      <c r="DJ7" s="624"/>
      <c r="DK7" s="624"/>
      <c r="DL7" s="624"/>
      <c r="DM7" s="624"/>
      <c r="DN7" s="624"/>
      <c r="DO7" s="624"/>
      <c r="DP7" s="625"/>
      <c r="DQ7" s="632">
        <v>813511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2403</v>
      </c>
      <c r="S8" s="624"/>
      <c r="T8" s="624"/>
      <c r="U8" s="624"/>
      <c r="V8" s="624"/>
      <c r="W8" s="624"/>
      <c r="X8" s="624"/>
      <c r="Y8" s="625"/>
      <c r="Z8" s="626">
        <v>0</v>
      </c>
      <c r="AA8" s="626"/>
      <c r="AB8" s="626"/>
      <c r="AC8" s="626"/>
      <c r="AD8" s="627">
        <v>2403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8666</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1571537</v>
      </c>
      <c r="CS8" s="624"/>
      <c r="CT8" s="624"/>
      <c r="CU8" s="624"/>
      <c r="CV8" s="624"/>
      <c r="CW8" s="624"/>
      <c r="CX8" s="624"/>
      <c r="CY8" s="625"/>
      <c r="CZ8" s="626">
        <v>28.6</v>
      </c>
      <c r="DA8" s="626"/>
      <c r="DB8" s="626"/>
      <c r="DC8" s="626"/>
      <c r="DD8" s="632" t="s">
        <v>122</v>
      </c>
      <c r="DE8" s="624"/>
      <c r="DF8" s="624"/>
      <c r="DG8" s="624"/>
      <c r="DH8" s="624"/>
      <c r="DI8" s="624"/>
      <c r="DJ8" s="624"/>
      <c r="DK8" s="624"/>
      <c r="DL8" s="624"/>
      <c r="DM8" s="624"/>
      <c r="DN8" s="624"/>
      <c r="DO8" s="624"/>
      <c r="DP8" s="625"/>
      <c r="DQ8" s="632">
        <v>807247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4011</v>
      </c>
      <c r="S9" s="624"/>
      <c r="T9" s="624"/>
      <c r="U9" s="624"/>
      <c r="V9" s="624"/>
      <c r="W9" s="624"/>
      <c r="X9" s="624"/>
      <c r="Y9" s="625"/>
      <c r="Z9" s="626">
        <v>0.1</v>
      </c>
      <c r="AA9" s="626"/>
      <c r="AB9" s="626"/>
      <c r="AC9" s="626"/>
      <c r="AD9" s="627">
        <v>4011</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185830</v>
      </c>
      <c r="BH9" s="624"/>
      <c r="BI9" s="624"/>
      <c r="BJ9" s="624"/>
      <c r="BK9" s="624"/>
      <c r="BL9" s="624"/>
      <c r="BM9" s="624"/>
      <c r="BN9" s="625"/>
      <c r="BO9" s="626">
        <v>14.2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351417</v>
      </c>
      <c r="CS9" s="624"/>
      <c r="CT9" s="624"/>
      <c r="CU9" s="624"/>
      <c r="CV9" s="624"/>
      <c r="CW9" s="624"/>
      <c r="CX9" s="624"/>
      <c r="CY9" s="625"/>
      <c r="CZ9" s="626">
        <v>6.4</v>
      </c>
      <c r="DA9" s="626"/>
      <c r="DB9" s="626"/>
      <c r="DC9" s="626"/>
      <c r="DD9" s="632" t="s">
        <v>122</v>
      </c>
      <c r="DE9" s="624"/>
      <c r="DF9" s="624"/>
      <c r="DG9" s="624"/>
      <c r="DH9" s="624"/>
      <c r="DI9" s="624"/>
      <c r="DJ9" s="624"/>
      <c r="DK9" s="624"/>
      <c r="DL9" s="624"/>
      <c r="DM9" s="624"/>
      <c r="DN9" s="624"/>
      <c r="DO9" s="624"/>
      <c r="DP9" s="625"/>
      <c r="DQ9" s="632">
        <v>276386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18829</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188682</v>
      </c>
      <c r="S11" s="624"/>
      <c r="T11" s="624"/>
      <c r="U11" s="624"/>
      <c r="V11" s="624"/>
      <c r="W11" s="624"/>
      <c r="X11" s="624"/>
      <c r="Y11" s="625"/>
      <c r="Z11" s="628">
        <v>3.3</v>
      </c>
      <c r="AA11" s="629"/>
      <c r="AB11" s="629"/>
      <c r="AC11" s="635"/>
      <c r="AD11" s="632">
        <v>188682</v>
      </c>
      <c r="AE11" s="624"/>
      <c r="AF11" s="624"/>
      <c r="AG11" s="624"/>
      <c r="AH11" s="624"/>
      <c r="AI11" s="624"/>
      <c r="AJ11" s="624"/>
      <c r="AK11" s="625"/>
      <c r="AL11" s="628">
        <v>5.2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28642</v>
      </c>
      <c r="BH11" s="624"/>
      <c r="BI11" s="624"/>
      <c r="BJ11" s="624"/>
      <c r="BK11" s="624"/>
      <c r="BL11" s="624"/>
      <c r="BM11" s="624"/>
      <c r="BN11" s="625"/>
      <c r="BO11" s="626">
        <v>2.2000000000000002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293134</v>
      </c>
      <c r="CS11" s="624"/>
      <c r="CT11" s="624"/>
      <c r="CU11" s="624"/>
      <c r="CV11" s="624"/>
      <c r="CW11" s="624"/>
      <c r="CX11" s="624"/>
      <c r="CY11" s="625"/>
      <c r="CZ11" s="626">
        <v>5.3</v>
      </c>
      <c r="DA11" s="626"/>
      <c r="DB11" s="626"/>
      <c r="DC11" s="626"/>
      <c r="DD11" s="632">
        <v>112868</v>
      </c>
      <c r="DE11" s="624"/>
      <c r="DF11" s="624"/>
      <c r="DG11" s="624"/>
      <c r="DH11" s="624"/>
      <c r="DI11" s="624"/>
      <c r="DJ11" s="624"/>
      <c r="DK11" s="624"/>
      <c r="DL11" s="624"/>
      <c r="DM11" s="624"/>
      <c r="DN11" s="624"/>
      <c r="DO11" s="624"/>
      <c r="DP11" s="625"/>
      <c r="DQ11" s="632">
        <v>147211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995640</v>
      </c>
      <c r="BH12" s="624"/>
      <c r="BI12" s="624"/>
      <c r="BJ12" s="624"/>
      <c r="BK12" s="624"/>
      <c r="BL12" s="624"/>
      <c r="BM12" s="624"/>
      <c r="BN12" s="625"/>
      <c r="BO12" s="626">
        <v>76.2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167090</v>
      </c>
      <c r="CS12" s="624"/>
      <c r="CT12" s="624"/>
      <c r="CU12" s="624"/>
      <c r="CV12" s="624"/>
      <c r="CW12" s="624"/>
      <c r="CX12" s="624"/>
      <c r="CY12" s="625"/>
      <c r="CZ12" s="626">
        <v>3</v>
      </c>
      <c r="DA12" s="626"/>
      <c r="DB12" s="626"/>
      <c r="DC12" s="626"/>
      <c r="DD12" s="632">
        <v>5003</v>
      </c>
      <c r="DE12" s="624"/>
      <c r="DF12" s="624"/>
      <c r="DG12" s="624"/>
      <c r="DH12" s="624"/>
      <c r="DI12" s="624"/>
      <c r="DJ12" s="624"/>
      <c r="DK12" s="624"/>
      <c r="DL12" s="624"/>
      <c r="DM12" s="624"/>
      <c r="DN12" s="624"/>
      <c r="DO12" s="624"/>
      <c r="DP12" s="625"/>
      <c r="DQ12" s="632">
        <v>138400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995159</v>
      </c>
      <c r="BH13" s="624"/>
      <c r="BI13" s="624"/>
      <c r="BJ13" s="624"/>
      <c r="BK13" s="624"/>
      <c r="BL13" s="624"/>
      <c r="BM13" s="624"/>
      <c r="BN13" s="625"/>
      <c r="BO13" s="626">
        <v>76.099999999999994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540829</v>
      </c>
      <c r="CS13" s="624"/>
      <c r="CT13" s="624"/>
      <c r="CU13" s="624"/>
      <c r="CV13" s="624"/>
      <c r="CW13" s="624"/>
      <c r="CX13" s="624"/>
      <c r="CY13" s="625"/>
      <c r="CZ13" s="626">
        <v>9.9</v>
      </c>
      <c r="DA13" s="626"/>
      <c r="DB13" s="626"/>
      <c r="DC13" s="626"/>
      <c r="DD13" s="632">
        <v>167800</v>
      </c>
      <c r="DE13" s="624"/>
      <c r="DF13" s="624"/>
      <c r="DG13" s="624"/>
      <c r="DH13" s="624"/>
      <c r="DI13" s="624"/>
      <c r="DJ13" s="624"/>
      <c r="DK13" s="624"/>
      <c r="DL13" s="624"/>
      <c r="DM13" s="624"/>
      <c r="DN13" s="624"/>
      <c r="DO13" s="624"/>
      <c r="DP13" s="625"/>
      <c r="DQ13" s="632">
        <v>376595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29279</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250408</v>
      </c>
      <c r="CS14" s="624"/>
      <c r="CT14" s="624"/>
      <c r="CU14" s="624"/>
      <c r="CV14" s="624"/>
      <c r="CW14" s="624"/>
      <c r="CX14" s="624"/>
      <c r="CY14" s="625"/>
      <c r="CZ14" s="626">
        <v>4.5999999999999996</v>
      </c>
      <c r="DA14" s="626"/>
      <c r="DB14" s="626"/>
      <c r="DC14" s="626"/>
      <c r="DD14" s="632">
        <v>16706</v>
      </c>
      <c r="DE14" s="624"/>
      <c r="DF14" s="624"/>
      <c r="DG14" s="624"/>
      <c r="DH14" s="624"/>
      <c r="DI14" s="624"/>
      <c r="DJ14" s="624"/>
      <c r="DK14" s="624"/>
      <c r="DL14" s="624"/>
      <c r="DM14" s="624"/>
      <c r="DN14" s="624"/>
      <c r="DO14" s="624"/>
      <c r="DP14" s="625"/>
      <c r="DQ14" s="632">
        <v>176367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7325</v>
      </c>
      <c r="S15" s="624"/>
      <c r="T15" s="624"/>
      <c r="U15" s="624"/>
      <c r="V15" s="624"/>
      <c r="W15" s="624"/>
      <c r="X15" s="624"/>
      <c r="Y15" s="625"/>
      <c r="Z15" s="626">
        <v>0.1</v>
      </c>
      <c r="AA15" s="626"/>
      <c r="AB15" s="626"/>
      <c r="AC15" s="626"/>
      <c r="AD15" s="627">
        <v>7325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38944</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407831</v>
      </c>
      <c r="CS15" s="624"/>
      <c r="CT15" s="624"/>
      <c r="CU15" s="624"/>
      <c r="CV15" s="624"/>
      <c r="CW15" s="624"/>
      <c r="CX15" s="624"/>
      <c r="CY15" s="625"/>
      <c r="CZ15" s="626">
        <v>7.4</v>
      </c>
      <c r="DA15" s="626"/>
      <c r="DB15" s="626"/>
      <c r="DC15" s="626"/>
      <c r="DD15" s="632">
        <v>11591</v>
      </c>
      <c r="DE15" s="624"/>
      <c r="DF15" s="624"/>
      <c r="DG15" s="624"/>
      <c r="DH15" s="624"/>
      <c r="DI15" s="624"/>
      <c r="DJ15" s="624"/>
      <c r="DK15" s="624"/>
      <c r="DL15" s="624"/>
      <c r="DM15" s="624"/>
      <c r="DN15" s="624"/>
      <c r="DO15" s="624"/>
      <c r="DP15" s="625"/>
      <c r="DQ15" s="632">
        <v>360668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14926</v>
      </c>
      <c r="S16" s="624"/>
      <c r="T16" s="624"/>
      <c r="U16" s="624"/>
      <c r="V16" s="624"/>
      <c r="W16" s="624"/>
      <c r="X16" s="624"/>
      <c r="Y16" s="625"/>
      <c r="Z16" s="626">
        <v>0.3</v>
      </c>
      <c r="AA16" s="626"/>
      <c r="AB16" s="626"/>
      <c r="AC16" s="626"/>
      <c r="AD16" s="627">
        <v>14926</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89644</v>
      </c>
      <c r="CS16" s="624"/>
      <c r="CT16" s="624"/>
      <c r="CU16" s="624"/>
      <c r="CV16" s="624"/>
      <c r="CW16" s="624"/>
      <c r="CX16" s="624"/>
      <c r="CY16" s="625"/>
      <c r="CZ16" s="626">
        <v>1.6</v>
      </c>
      <c r="DA16" s="626"/>
      <c r="DB16" s="626"/>
      <c r="DC16" s="626"/>
      <c r="DD16" s="632" t="s">
        <v>122</v>
      </c>
      <c r="DE16" s="624"/>
      <c r="DF16" s="624"/>
      <c r="DG16" s="624"/>
      <c r="DH16" s="624"/>
      <c r="DI16" s="624"/>
      <c r="DJ16" s="624"/>
      <c r="DK16" s="624"/>
      <c r="DL16" s="624"/>
      <c r="DM16" s="624"/>
      <c r="DN16" s="624"/>
      <c r="DO16" s="624"/>
      <c r="DP16" s="625"/>
      <c r="DQ16" s="632">
        <v>27191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23874</v>
      </c>
      <c r="S17" s="624"/>
      <c r="T17" s="624"/>
      <c r="U17" s="624"/>
      <c r="V17" s="624"/>
      <c r="W17" s="624"/>
      <c r="X17" s="624"/>
      <c r="Y17" s="625"/>
      <c r="Z17" s="626">
        <v>0.4</v>
      </c>
      <c r="AA17" s="626"/>
      <c r="AB17" s="626"/>
      <c r="AC17" s="626"/>
      <c r="AD17" s="627">
        <v>23874</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658563</v>
      </c>
      <c r="CS17" s="624"/>
      <c r="CT17" s="624"/>
      <c r="CU17" s="624"/>
      <c r="CV17" s="624"/>
      <c r="CW17" s="624"/>
      <c r="CX17" s="624"/>
      <c r="CY17" s="625"/>
      <c r="CZ17" s="626">
        <v>12</v>
      </c>
      <c r="DA17" s="626"/>
      <c r="DB17" s="626"/>
      <c r="DC17" s="626"/>
      <c r="DD17" s="632" t="s">
        <v>122</v>
      </c>
      <c r="DE17" s="624"/>
      <c r="DF17" s="624"/>
      <c r="DG17" s="624"/>
      <c r="DH17" s="624"/>
      <c r="DI17" s="624"/>
      <c r="DJ17" s="624"/>
      <c r="DK17" s="624"/>
      <c r="DL17" s="624"/>
      <c r="DM17" s="624"/>
      <c r="DN17" s="624"/>
      <c r="DO17" s="624"/>
      <c r="DP17" s="625"/>
      <c r="DQ17" s="632">
        <v>658135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2065</v>
      </c>
      <c r="S18" s="624"/>
      <c r="T18" s="624"/>
      <c r="U18" s="624"/>
      <c r="V18" s="624"/>
      <c r="W18" s="624"/>
      <c r="X18" s="624"/>
      <c r="Y18" s="625"/>
      <c r="Z18" s="626">
        <v>0</v>
      </c>
      <c r="AA18" s="626"/>
      <c r="AB18" s="626"/>
      <c r="AC18" s="626"/>
      <c r="AD18" s="627">
        <v>2065</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21494</v>
      </c>
      <c r="S19" s="624"/>
      <c r="T19" s="624"/>
      <c r="U19" s="624"/>
      <c r="V19" s="624"/>
      <c r="W19" s="624"/>
      <c r="X19" s="624"/>
      <c r="Y19" s="625"/>
      <c r="Z19" s="626">
        <v>0.4</v>
      </c>
      <c r="AA19" s="626"/>
      <c r="AB19" s="626"/>
      <c r="AC19" s="626"/>
      <c r="AD19" s="627">
        <v>21494</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1451</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315</v>
      </c>
      <c r="S20" s="624"/>
      <c r="T20" s="624"/>
      <c r="U20" s="624"/>
      <c r="V20" s="624"/>
      <c r="W20" s="624"/>
      <c r="X20" s="624"/>
      <c r="Y20" s="625"/>
      <c r="Z20" s="626">
        <v>0</v>
      </c>
      <c r="AA20" s="626"/>
      <c r="AB20" s="626"/>
      <c r="AC20" s="626"/>
      <c r="AD20" s="627">
        <v>315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1451</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5488129</v>
      </c>
      <c r="CS20" s="624"/>
      <c r="CT20" s="624"/>
      <c r="CU20" s="624"/>
      <c r="CV20" s="624"/>
      <c r="CW20" s="624"/>
      <c r="CX20" s="624"/>
      <c r="CY20" s="625"/>
      <c r="CZ20" s="626">
        <v>100</v>
      </c>
      <c r="DA20" s="626"/>
      <c r="DB20" s="626"/>
      <c r="DC20" s="626"/>
      <c r="DD20" s="632">
        <v>314657</v>
      </c>
      <c r="DE20" s="624"/>
      <c r="DF20" s="624"/>
      <c r="DG20" s="624"/>
      <c r="DH20" s="624"/>
      <c r="DI20" s="624"/>
      <c r="DJ20" s="624"/>
      <c r="DK20" s="624"/>
      <c r="DL20" s="624"/>
      <c r="DM20" s="624"/>
      <c r="DN20" s="624"/>
      <c r="DO20" s="624"/>
      <c r="DP20" s="625"/>
      <c r="DQ20" s="632">
        <v>3844472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2120765</v>
      </c>
      <c r="S21" s="624"/>
      <c r="T21" s="624"/>
      <c r="U21" s="624"/>
      <c r="V21" s="624"/>
      <c r="W21" s="624"/>
      <c r="X21" s="624"/>
      <c r="Y21" s="625"/>
      <c r="Z21" s="626">
        <v>36.799999999999997</v>
      </c>
      <c r="AA21" s="626"/>
      <c r="AB21" s="626"/>
      <c r="AC21" s="626"/>
      <c r="AD21" s="627">
        <v>1986580</v>
      </c>
      <c r="AE21" s="627"/>
      <c r="AF21" s="627"/>
      <c r="AG21" s="627"/>
      <c r="AH21" s="627"/>
      <c r="AI21" s="627"/>
      <c r="AJ21" s="627"/>
      <c r="AK21" s="627"/>
      <c r="AL21" s="628">
        <v>55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1451</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1986580</v>
      </c>
      <c r="S22" s="624"/>
      <c r="T22" s="624"/>
      <c r="U22" s="624"/>
      <c r="V22" s="624"/>
      <c r="W22" s="624"/>
      <c r="X22" s="624"/>
      <c r="Y22" s="625"/>
      <c r="Z22" s="626">
        <v>34.4</v>
      </c>
      <c r="AA22" s="626"/>
      <c r="AB22" s="626"/>
      <c r="AC22" s="626"/>
      <c r="AD22" s="627">
        <v>1986580</v>
      </c>
      <c r="AE22" s="627"/>
      <c r="AF22" s="627"/>
      <c r="AG22" s="627"/>
      <c r="AH22" s="627"/>
      <c r="AI22" s="627"/>
      <c r="AJ22" s="627"/>
      <c r="AK22" s="627"/>
      <c r="AL22" s="628">
        <v>55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134185</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2443907</v>
      </c>
      <c r="CS24" s="613"/>
      <c r="CT24" s="613"/>
      <c r="CU24" s="613"/>
      <c r="CV24" s="613"/>
      <c r="CW24" s="613"/>
      <c r="CX24" s="613"/>
      <c r="CY24" s="614"/>
      <c r="CZ24" s="617">
        <v>44.5</v>
      </c>
      <c r="DA24" s="618"/>
      <c r="DB24" s="618"/>
      <c r="DC24" s="634"/>
      <c r="DD24" s="658">
        <v>1766583</v>
      </c>
      <c r="DE24" s="613"/>
      <c r="DF24" s="613"/>
      <c r="DG24" s="613"/>
      <c r="DH24" s="613"/>
      <c r="DI24" s="613"/>
      <c r="DJ24" s="613"/>
      <c r="DK24" s="614"/>
      <c r="DL24" s="658">
        <v>1655735</v>
      </c>
      <c r="DM24" s="613"/>
      <c r="DN24" s="613"/>
      <c r="DO24" s="613"/>
      <c r="DP24" s="613"/>
      <c r="DQ24" s="613"/>
      <c r="DR24" s="613"/>
      <c r="DS24" s="613"/>
      <c r="DT24" s="613"/>
      <c r="DU24" s="613"/>
      <c r="DV24" s="614"/>
      <c r="DW24" s="617">
        <v>45.9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3739998</v>
      </c>
      <c r="S25" s="624"/>
      <c r="T25" s="624"/>
      <c r="U25" s="624"/>
      <c r="V25" s="624"/>
      <c r="W25" s="624"/>
      <c r="X25" s="624"/>
      <c r="Y25" s="625"/>
      <c r="Z25" s="626">
        <v>64.900000000000006</v>
      </c>
      <c r="AA25" s="626"/>
      <c r="AB25" s="626"/>
      <c r="AC25" s="626"/>
      <c r="AD25" s="627">
        <v>3605813</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862179</v>
      </c>
      <c r="CS25" s="655"/>
      <c r="CT25" s="655"/>
      <c r="CU25" s="655"/>
      <c r="CV25" s="655"/>
      <c r="CW25" s="655"/>
      <c r="CX25" s="655"/>
      <c r="CY25" s="656"/>
      <c r="CZ25" s="628">
        <v>15.7</v>
      </c>
      <c r="DA25" s="653"/>
      <c r="DB25" s="653"/>
      <c r="DC25" s="657"/>
      <c r="DD25" s="632">
        <v>792175</v>
      </c>
      <c r="DE25" s="655"/>
      <c r="DF25" s="655"/>
      <c r="DG25" s="655"/>
      <c r="DH25" s="655"/>
      <c r="DI25" s="655"/>
      <c r="DJ25" s="655"/>
      <c r="DK25" s="656"/>
      <c r="DL25" s="632">
        <v>781227</v>
      </c>
      <c r="DM25" s="655"/>
      <c r="DN25" s="655"/>
      <c r="DO25" s="655"/>
      <c r="DP25" s="655"/>
      <c r="DQ25" s="655"/>
      <c r="DR25" s="655"/>
      <c r="DS25" s="655"/>
      <c r="DT25" s="655"/>
      <c r="DU25" s="655"/>
      <c r="DV25" s="656"/>
      <c r="DW25" s="628">
        <v>21.6</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622</v>
      </c>
      <c r="S26" s="624"/>
      <c r="T26" s="624"/>
      <c r="U26" s="624"/>
      <c r="V26" s="624"/>
      <c r="W26" s="624"/>
      <c r="X26" s="624"/>
      <c r="Y26" s="625"/>
      <c r="Z26" s="626">
        <v>0</v>
      </c>
      <c r="AA26" s="626"/>
      <c r="AB26" s="626"/>
      <c r="AC26" s="626"/>
      <c r="AD26" s="627">
        <v>622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437344</v>
      </c>
      <c r="CS26" s="624"/>
      <c r="CT26" s="624"/>
      <c r="CU26" s="624"/>
      <c r="CV26" s="624"/>
      <c r="CW26" s="624"/>
      <c r="CX26" s="624"/>
      <c r="CY26" s="625"/>
      <c r="CZ26" s="628">
        <v>8</v>
      </c>
      <c r="DA26" s="653"/>
      <c r="DB26" s="653"/>
      <c r="DC26" s="657"/>
      <c r="DD26" s="632">
        <v>400668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43322</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1307281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923165</v>
      </c>
      <c r="CS27" s="655"/>
      <c r="CT27" s="655"/>
      <c r="CU27" s="655"/>
      <c r="CV27" s="655"/>
      <c r="CW27" s="655"/>
      <c r="CX27" s="655"/>
      <c r="CY27" s="656"/>
      <c r="CZ27" s="628">
        <v>16.8</v>
      </c>
      <c r="DA27" s="653"/>
      <c r="DB27" s="653"/>
      <c r="DC27" s="657"/>
      <c r="DD27" s="632">
        <v>316273</v>
      </c>
      <c r="DE27" s="655"/>
      <c r="DF27" s="655"/>
      <c r="DG27" s="655"/>
      <c r="DH27" s="655"/>
      <c r="DI27" s="655"/>
      <c r="DJ27" s="655"/>
      <c r="DK27" s="656"/>
      <c r="DL27" s="632">
        <v>216373</v>
      </c>
      <c r="DM27" s="655"/>
      <c r="DN27" s="655"/>
      <c r="DO27" s="655"/>
      <c r="DP27" s="655"/>
      <c r="DQ27" s="655"/>
      <c r="DR27" s="655"/>
      <c r="DS27" s="655"/>
      <c r="DT27" s="655"/>
      <c r="DU27" s="655"/>
      <c r="DV27" s="656"/>
      <c r="DW27" s="628">
        <v>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40707</v>
      </c>
      <c r="S28" s="624"/>
      <c r="T28" s="624"/>
      <c r="U28" s="624"/>
      <c r="V28" s="624"/>
      <c r="W28" s="624"/>
      <c r="X28" s="624"/>
      <c r="Y28" s="625"/>
      <c r="Z28" s="626">
        <v>0.7</v>
      </c>
      <c r="AA28" s="626"/>
      <c r="AB28" s="626"/>
      <c r="AC28" s="626"/>
      <c r="AD28" s="627">
        <v>952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658563</v>
      </c>
      <c r="CS28" s="624"/>
      <c r="CT28" s="624"/>
      <c r="CU28" s="624"/>
      <c r="CV28" s="624"/>
      <c r="CW28" s="624"/>
      <c r="CX28" s="624"/>
      <c r="CY28" s="625"/>
      <c r="CZ28" s="628">
        <v>12</v>
      </c>
      <c r="DA28" s="653"/>
      <c r="DB28" s="653"/>
      <c r="DC28" s="657"/>
      <c r="DD28" s="632">
        <v>658135</v>
      </c>
      <c r="DE28" s="624"/>
      <c r="DF28" s="624"/>
      <c r="DG28" s="624"/>
      <c r="DH28" s="624"/>
      <c r="DI28" s="624"/>
      <c r="DJ28" s="624"/>
      <c r="DK28" s="625"/>
      <c r="DL28" s="632">
        <v>658135</v>
      </c>
      <c r="DM28" s="624"/>
      <c r="DN28" s="624"/>
      <c r="DO28" s="624"/>
      <c r="DP28" s="624"/>
      <c r="DQ28" s="624"/>
      <c r="DR28" s="624"/>
      <c r="DS28" s="624"/>
      <c r="DT28" s="624"/>
      <c r="DU28" s="624"/>
      <c r="DV28" s="625"/>
      <c r="DW28" s="628">
        <v>18.2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10879</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658532</v>
      </c>
      <c r="CS29" s="655"/>
      <c r="CT29" s="655"/>
      <c r="CU29" s="655"/>
      <c r="CV29" s="655"/>
      <c r="CW29" s="655"/>
      <c r="CX29" s="655"/>
      <c r="CY29" s="656"/>
      <c r="CZ29" s="628">
        <v>12</v>
      </c>
      <c r="DA29" s="653"/>
      <c r="DB29" s="653"/>
      <c r="DC29" s="657"/>
      <c r="DD29" s="632">
        <v>658104</v>
      </c>
      <c r="DE29" s="655"/>
      <c r="DF29" s="655"/>
      <c r="DG29" s="655"/>
      <c r="DH29" s="655"/>
      <c r="DI29" s="655"/>
      <c r="DJ29" s="655"/>
      <c r="DK29" s="656"/>
      <c r="DL29" s="632">
        <v>658104</v>
      </c>
      <c r="DM29" s="655"/>
      <c r="DN29" s="655"/>
      <c r="DO29" s="655"/>
      <c r="DP29" s="655"/>
      <c r="DQ29" s="655"/>
      <c r="DR29" s="655"/>
      <c r="DS29" s="655"/>
      <c r="DT29" s="655"/>
      <c r="DU29" s="655"/>
      <c r="DV29" s="656"/>
      <c r="DW29" s="628">
        <v>18.2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668837</v>
      </c>
      <c r="S30" s="624"/>
      <c r="T30" s="624"/>
      <c r="U30" s="624"/>
      <c r="V30" s="624"/>
      <c r="W30" s="624"/>
      <c r="X30" s="624"/>
      <c r="Y30" s="625"/>
      <c r="Z30" s="626">
        <v>11.6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631244</v>
      </c>
      <c r="CS30" s="624"/>
      <c r="CT30" s="624"/>
      <c r="CU30" s="624"/>
      <c r="CV30" s="624"/>
      <c r="CW30" s="624"/>
      <c r="CX30" s="624"/>
      <c r="CY30" s="625"/>
      <c r="CZ30" s="628">
        <v>11.5</v>
      </c>
      <c r="DA30" s="653"/>
      <c r="DB30" s="653"/>
      <c r="DC30" s="657"/>
      <c r="DD30" s="632">
        <v>630821</v>
      </c>
      <c r="DE30" s="624"/>
      <c r="DF30" s="624"/>
      <c r="DG30" s="624"/>
      <c r="DH30" s="624"/>
      <c r="DI30" s="624"/>
      <c r="DJ30" s="624"/>
      <c r="DK30" s="625"/>
      <c r="DL30" s="632">
        <v>630821</v>
      </c>
      <c r="DM30" s="624"/>
      <c r="DN30" s="624"/>
      <c r="DO30" s="624"/>
      <c r="DP30" s="624"/>
      <c r="DQ30" s="624"/>
      <c r="DR30" s="624"/>
      <c r="DS30" s="624"/>
      <c r="DT30" s="624"/>
      <c r="DU30" s="624"/>
      <c r="DV30" s="625"/>
      <c r="DW30" s="628">
        <v>17.5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99.9</v>
      </c>
      <c r="BH31" s="667"/>
      <c r="BI31" s="667"/>
      <c r="BJ31" s="667"/>
      <c r="BK31" s="667"/>
      <c r="BL31" s="667"/>
      <c r="BM31" s="618">
        <v>99.2</v>
      </c>
      <c r="BN31" s="667"/>
      <c r="BO31" s="667"/>
      <c r="BP31" s="667"/>
      <c r="BQ31" s="668"/>
      <c r="BR31" s="679">
        <v>99.8</v>
      </c>
      <c r="BS31" s="667"/>
      <c r="BT31" s="667"/>
      <c r="BU31" s="667"/>
      <c r="BV31" s="667"/>
      <c r="BW31" s="667"/>
      <c r="BX31" s="618">
        <v>99.2</v>
      </c>
      <c r="BY31" s="667"/>
      <c r="BZ31" s="667"/>
      <c r="CA31" s="667"/>
      <c r="CB31" s="668"/>
      <c r="CD31" s="661"/>
      <c r="CE31" s="662"/>
      <c r="CF31" s="620" t="s">
        <v>300</v>
      </c>
      <c r="CG31" s="621"/>
      <c r="CH31" s="621"/>
      <c r="CI31" s="621"/>
      <c r="CJ31" s="621"/>
      <c r="CK31" s="621"/>
      <c r="CL31" s="621"/>
      <c r="CM31" s="621"/>
      <c r="CN31" s="621"/>
      <c r="CO31" s="621"/>
      <c r="CP31" s="621"/>
      <c r="CQ31" s="622"/>
      <c r="CR31" s="623">
        <v>27288</v>
      </c>
      <c r="CS31" s="655"/>
      <c r="CT31" s="655"/>
      <c r="CU31" s="655"/>
      <c r="CV31" s="655"/>
      <c r="CW31" s="655"/>
      <c r="CX31" s="655"/>
      <c r="CY31" s="656"/>
      <c r="CZ31" s="628">
        <v>0.5</v>
      </c>
      <c r="DA31" s="653"/>
      <c r="DB31" s="653"/>
      <c r="DC31" s="657"/>
      <c r="DD31" s="632">
        <v>27283</v>
      </c>
      <c r="DE31" s="655"/>
      <c r="DF31" s="655"/>
      <c r="DG31" s="655"/>
      <c r="DH31" s="655"/>
      <c r="DI31" s="655"/>
      <c r="DJ31" s="655"/>
      <c r="DK31" s="656"/>
      <c r="DL31" s="632">
        <v>27283</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349653</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99.9</v>
      </c>
      <c r="BH32" s="655"/>
      <c r="BI32" s="655"/>
      <c r="BJ32" s="655"/>
      <c r="BK32" s="655"/>
      <c r="BL32" s="655"/>
      <c r="BM32" s="629">
        <v>98</v>
      </c>
      <c r="BN32" s="655"/>
      <c r="BO32" s="655"/>
      <c r="BP32" s="655"/>
      <c r="BQ32" s="678"/>
      <c r="BR32" s="680">
        <v>99.6</v>
      </c>
      <c r="BS32" s="655"/>
      <c r="BT32" s="655"/>
      <c r="BU32" s="655"/>
      <c r="BV32" s="655"/>
      <c r="BW32" s="655"/>
      <c r="BX32" s="629">
        <v>97.6</v>
      </c>
      <c r="BY32" s="655"/>
      <c r="BZ32" s="655"/>
      <c r="CA32" s="655"/>
      <c r="CB32" s="678"/>
      <c r="CD32" s="663"/>
      <c r="CE32" s="664"/>
      <c r="CF32" s="620" t="s">
        <v>304</v>
      </c>
      <c r="CG32" s="621"/>
      <c r="CH32" s="621"/>
      <c r="CI32" s="621"/>
      <c r="CJ32" s="621"/>
      <c r="CK32" s="621"/>
      <c r="CL32" s="621"/>
      <c r="CM32" s="621"/>
      <c r="CN32" s="621"/>
      <c r="CO32" s="621"/>
      <c r="CP32" s="621"/>
      <c r="CQ32" s="622"/>
      <c r="CR32" s="623">
        <v>31</v>
      </c>
      <c r="CS32" s="624"/>
      <c r="CT32" s="624"/>
      <c r="CU32" s="624"/>
      <c r="CV32" s="624"/>
      <c r="CW32" s="624"/>
      <c r="CX32" s="624"/>
      <c r="CY32" s="625"/>
      <c r="CZ32" s="628">
        <v>0</v>
      </c>
      <c r="DA32" s="653"/>
      <c r="DB32" s="653"/>
      <c r="DC32" s="657"/>
      <c r="DD32" s="632">
        <v>31</v>
      </c>
      <c r="DE32" s="624"/>
      <c r="DF32" s="624"/>
      <c r="DG32" s="624"/>
      <c r="DH32" s="624"/>
      <c r="DI32" s="624"/>
      <c r="DJ32" s="624"/>
      <c r="DK32" s="625"/>
      <c r="DL32" s="632">
        <v>31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82960</v>
      </c>
      <c r="S33" s="624"/>
      <c r="T33" s="624"/>
      <c r="U33" s="624"/>
      <c r="V33" s="624"/>
      <c r="W33" s="624"/>
      <c r="X33" s="624"/>
      <c r="Y33" s="625"/>
      <c r="Z33" s="626">
        <v>1.4</v>
      </c>
      <c r="AA33" s="626"/>
      <c r="AB33" s="626"/>
      <c r="AC33" s="626"/>
      <c r="AD33" s="627">
        <v>1500</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99.9</v>
      </c>
      <c r="BH33" s="682"/>
      <c r="BI33" s="682"/>
      <c r="BJ33" s="682"/>
      <c r="BK33" s="682"/>
      <c r="BL33" s="682"/>
      <c r="BM33" s="683">
        <v>99.5</v>
      </c>
      <c r="BN33" s="682"/>
      <c r="BO33" s="682"/>
      <c r="BP33" s="682"/>
      <c r="BQ33" s="684"/>
      <c r="BR33" s="681">
        <v>99.9</v>
      </c>
      <c r="BS33" s="682"/>
      <c r="BT33" s="682"/>
      <c r="BU33" s="682"/>
      <c r="BV33" s="682"/>
      <c r="BW33" s="682"/>
      <c r="BX33" s="683">
        <v>99.5</v>
      </c>
      <c r="BY33" s="682"/>
      <c r="BZ33" s="682"/>
      <c r="CA33" s="682"/>
      <c r="CB33" s="684"/>
      <c r="CD33" s="620" t="s">
        <v>307</v>
      </c>
      <c r="CE33" s="621"/>
      <c r="CF33" s="621"/>
      <c r="CG33" s="621"/>
      <c r="CH33" s="621"/>
      <c r="CI33" s="621"/>
      <c r="CJ33" s="621"/>
      <c r="CK33" s="621"/>
      <c r="CL33" s="621"/>
      <c r="CM33" s="621"/>
      <c r="CN33" s="621"/>
      <c r="CO33" s="621"/>
      <c r="CP33" s="621"/>
      <c r="CQ33" s="622"/>
      <c r="CR33" s="623">
        <v>2639921</v>
      </c>
      <c r="CS33" s="655"/>
      <c r="CT33" s="655"/>
      <c r="CU33" s="655"/>
      <c r="CV33" s="655"/>
      <c r="CW33" s="655"/>
      <c r="CX33" s="655"/>
      <c r="CY33" s="656"/>
      <c r="CZ33" s="628">
        <v>48.1</v>
      </c>
      <c r="DA33" s="653"/>
      <c r="DB33" s="653"/>
      <c r="DC33" s="657"/>
      <c r="DD33" s="632">
        <v>1986941</v>
      </c>
      <c r="DE33" s="655"/>
      <c r="DF33" s="655"/>
      <c r="DG33" s="655"/>
      <c r="DH33" s="655"/>
      <c r="DI33" s="655"/>
      <c r="DJ33" s="655"/>
      <c r="DK33" s="656"/>
      <c r="DL33" s="632">
        <v>1501254</v>
      </c>
      <c r="DM33" s="655"/>
      <c r="DN33" s="655"/>
      <c r="DO33" s="655"/>
      <c r="DP33" s="655"/>
      <c r="DQ33" s="655"/>
      <c r="DR33" s="655"/>
      <c r="DS33" s="655"/>
      <c r="DT33" s="655"/>
      <c r="DU33" s="655"/>
      <c r="DV33" s="656"/>
      <c r="DW33" s="628">
        <v>41.6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34852</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809892</v>
      </c>
      <c r="CS34" s="624"/>
      <c r="CT34" s="624"/>
      <c r="CU34" s="624"/>
      <c r="CV34" s="624"/>
      <c r="CW34" s="624"/>
      <c r="CX34" s="624"/>
      <c r="CY34" s="625"/>
      <c r="CZ34" s="628">
        <v>14.8</v>
      </c>
      <c r="DA34" s="653"/>
      <c r="DB34" s="653"/>
      <c r="DC34" s="657"/>
      <c r="DD34" s="632">
        <v>505236</v>
      </c>
      <c r="DE34" s="624"/>
      <c r="DF34" s="624"/>
      <c r="DG34" s="624"/>
      <c r="DH34" s="624"/>
      <c r="DI34" s="624"/>
      <c r="DJ34" s="624"/>
      <c r="DK34" s="625"/>
      <c r="DL34" s="632">
        <v>416116</v>
      </c>
      <c r="DM34" s="624"/>
      <c r="DN34" s="624"/>
      <c r="DO34" s="624"/>
      <c r="DP34" s="624"/>
      <c r="DQ34" s="624"/>
      <c r="DR34" s="624"/>
      <c r="DS34" s="624"/>
      <c r="DT34" s="624"/>
      <c r="DU34" s="624"/>
      <c r="DV34" s="625"/>
      <c r="DW34" s="628">
        <v>11.5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138816</v>
      </c>
      <c r="S35" s="624"/>
      <c r="T35" s="624"/>
      <c r="U35" s="624"/>
      <c r="V35" s="624"/>
      <c r="W35" s="624"/>
      <c r="X35" s="624"/>
      <c r="Y35" s="625"/>
      <c r="Z35" s="626">
        <v>2.4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105492</v>
      </c>
      <c r="CS35" s="655"/>
      <c r="CT35" s="655"/>
      <c r="CU35" s="655"/>
      <c r="CV35" s="655"/>
      <c r="CW35" s="655"/>
      <c r="CX35" s="655"/>
      <c r="CY35" s="656"/>
      <c r="CZ35" s="628">
        <v>1.9</v>
      </c>
      <c r="DA35" s="653"/>
      <c r="DB35" s="653"/>
      <c r="DC35" s="657"/>
      <c r="DD35" s="632">
        <v>73127</v>
      </c>
      <c r="DE35" s="655"/>
      <c r="DF35" s="655"/>
      <c r="DG35" s="655"/>
      <c r="DH35" s="655"/>
      <c r="DI35" s="655"/>
      <c r="DJ35" s="655"/>
      <c r="DK35" s="656"/>
      <c r="DL35" s="632">
        <v>61404</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220260</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818143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20980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948827</v>
      </c>
      <c r="CS36" s="624"/>
      <c r="CT36" s="624"/>
      <c r="CU36" s="624"/>
      <c r="CV36" s="624"/>
      <c r="CW36" s="624"/>
      <c r="CX36" s="624"/>
      <c r="CY36" s="625"/>
      <c r="CZ36" s="628">
        <v>17.3</v>
      </c>
      <c r="DA36" s="653"/>
      <c r="DB36" s="653"/>
      <c r="DC36" s="657"/>
      <c r="DD36" s="632">
        <v>790661</v>
      </c>
      <c r="DE36" s="624"/>
      <c r="DF36" s="624"/>
      <c r="DG36" s="624"/>
      <c r="DH36" s="624"/>
      <c r="DI36" s="624"/>
      <c r="DJ36" s="624"/>
      <c r="DK36" s="625"/>
      <c r="DL36" s="632">
        <v>641266</v>
      </c>
      <c r="DM36" s="624"/>
      <c r="DN36" s="624"/>
      <c r="DO36" s="624"/>
      <c r="DP36" s="624"/>
      <c r="DQ36" s="624"/>
      <c r="DR36" s="624"/>
      <c r="DS36" s="624"/>
      <c r="DT36" s="624"/>
      <c r="DU36" s="624"/>
      <c r="DV36" s="625"/>
      <c r="DW36" s="628">
        <v>17.8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140274</v>
      </c>
      <c r="S37" s="624"/>
      <c r="T37" s="624"/>
      <c r="U37" s="624"/>
      <c r="V37" s="624"/>
      <c r="W37" s="624"/>
      <c r="X37" s="624"/>
      <c r="Y37" s="625"/>
      <c r="Z37" s="626">
        <v>2.4</v>
      </c>
      <c r="AA37" s="626"/>
      <c r="AB37" s="626"/>
      <c r="AC37" s="626"/>
      <c r="AD37" s="627">
        <v>1553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309616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5328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310704</v>
      </c>
      <c r="CS37" s="655"/>
      <c r="CT37" s="655"/>
      <c r="CU37" s="655"/>
      <c r="CV37" s="655"/>
      <c r="CW37" s="655"/>
      <c r="CX37" s="655"/>
      <c r="CY37" s="656"/>
      <c r="CZ37" s="628">
        <v>5.7</v>
      </c>
      <c r="DA37" s="653"/>
      <c r="DB37" s="653"/>
      <c r="DC37" s="657"/>
      <c r="DD37" s="632">
        <v>237820</v>
      </c>
      <c r="DE37" s="655"/>
      <c r="DF37" s="655"/>
      <c r="DG37" s="655"/>
      <c r="DH37" s="655"/>
      <c r="DI37" s="655"/>
      <c r="DJ37" s="655"/>
      <c r="DK37" s="656"/>
      <c r="DL37" s="632">
        <v>212775</v>
      </c>
      <c r="DM37" s="655"/>
      <c r="DN37" s="655"/>
      <c r="DO37" s="655"/>
      <c r="DP37" s="655"/>
      <c r="DQ37" s="655"/>
      <c r="DR37" s="655"/>
      <c r="DS37" s="655"/>
      <c r="DT37" s="655"/>
      <c r="DU37" s="655"/>
      <c r="DV37" s="656"/>
      <c r="DW37" s="628">
        <v>5.9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295400</v>
      </c>
      <c r="S38" s="624"/>
      <c r="T38" s="624"/>
      <c r="U38" s="624"/>
      <c r="V38" s="624"/>
      <c r="W38" s="624"/>
      <c r="X38" s="624"/>
      <c r="Y38" s="625"/>
      <c r="Z38" s="626">
        <v>5.0999999999999996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29297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1013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479230</v>
      </c>
      <c r="CS38" s="624"/>
      <c r="CT38" s="624"/>
      <c r="CU38" s="624"/>
      <c r="CV38" s="624"/>
      <c r="CW38" s="624"/>
      <c r="CX38" s="624"/>
      <c r="CY38" s="625"/>
      <c r="CZ38" s="628">
        <v>8.6999999999999993</v>
      </c>
      <c r="DA38" s="653"/>
      <c r="DB38" s="653"/>
      <c r="DC38" s="657"/>
      <c r="DD38" s="632">
        <v>399071</v>
      </c>
      <c r="DE38" s="624"/>
      <c r="DF38" s="624"/>
      <c r="DG38" s="624"/>
      <c r="DH38" s="624"/>
      <c r="DI38" s="624"/>
      <c r="DJ38" s="624"/>
      <c r="DK38" s="625"/>
      <c r="DL38" s="632">
        <v>382468</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618</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1519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295076</v>
      </c>
      <c r="CS39" s="655"/>
      <c r="CT39" s="655"/>
      <c r="CU39" s="655"/>
      <c r="CV39" s="655"/>
      <c r="CW39" s="655"/>
      <c r="CX39" s="655"/>
      <c r="CY39" s="656"/>
      <c r="CZ39" s="628">
        <v>5.4</v>
      </c>
      <c r="DA39" s="653"/>
      <c r="DB39" s="653"/>
      <c r="DC39" s="657"/>
      <c r="DD39" s="632">
        <v>218846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1404</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5766580</v>
      </c>
      <c r="S41" s="696"/>
      <c r="T41" s="696"/>
      <c r="U41" s="696"/>
      <c r="V41" s="696"/>
      <c r="W41" s="696"/>
      <c r="X41" s="696"/>
      <c r="Y41" s="700"/>
      <c r="Z41" s="701">
        <v>100</v>
      </c>
      <c r="AA41" s="701"/>
      <c r="AB41" s="701"/>
      <c r="AC41" s="701"/>
      <c r="AD41" s="702">
        <v>3610440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91374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387238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508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404301</v>
      </c>
      <c r="CS42" s="655"/>
      <c r="CT42" s="655"/>
      <c r="CU42" s="655"/>
      <c r="CV42" s="655"/>
      <c r="CW42" s="655"/>
      <c r="CX42" s="655"/>
      <c r="CY42" s="656"/>
      <c r="CZ42" s="628">
        <v>7.4</v>
      </c>
      <c r="DA42" s="653"/>
      <c r="DB42" s="653"/>
      <c r="DC42" s="657"/>
      <c r="DD42" s="632">
        <v>90948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26663</v>
      </c>
      <c r="CS43" s="655"/>
      <c r="CT43" s="655"/>
      <c r="CU43" s="655"/>
      <c r="CV43" s="655"/>
      <c r="CW43" s="655"/>
      <c r="CX43" s="655"/>
      <c r="CY43" s="656"/>
      <c r="CZ43" s="628">
        <v>0.5</v>
      </c>
      <c r="DA43" s="653"/>
      <c r="DB43" s="653"/>
      <c r="DC43" s="657"/>
      <c r="DD43" s="632">
        <v>26663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314657</v>
      </c>
      <c r="CS44" s="624"/>
      <c r="CT44" s="624"/>
      <c r="CU44" s="624"/>
      <c r="CV44" s="624"/>
      <c r="CW44" s="624"/>
      <c r="CX44" s="624"/>
      <c r="CY44" s="625"/>
      <c r="CZ44" s="628">
        <v>5.7</v>
      </c>
      <c r="DA44" s="629"/>
      <c r="DB44" s="629"/>
      <c r="DC44" s="635"/>
      <c r="DD44" s="632">
        <v>63757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152443</v>
      </c>
      <c r="CS45" s="655"/>
      <c r="CT45" s="655"/>
      <c r="CU45" s="655"/>
      <c r="CV45" s="655"/>
      <c r="CW45" s="655"/>
      <c r="CX45" s="655"/>
      <c r="CY45" s="656"/>
      <c r="CZ45" s="628">
        <v>2.8</v>
      </c>
      <c r="DA45" s="653"/>
      <c r="DB45" s="653"/>
      <c r="DC45" s="657"/>
      <c r="DD45" s="632">
        <v>20447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131826</v>
      </c>
      <c r="CS46" s="624"/>
      <c r="CT46" s="624"/>
      <c r="CU46" s="624"/>
      <c r="CV46" s="624"/>
      <c r="CW46" s="624"/>
      <c r="CX46" s="624"/>
      <c r="CY46" s="625"/>
      <c r="CZ46" s="628">
        <v>2.4</v>
      </c>
      <c r="DA46" s="629"/>
      <c r="DB46" s="629"/>
      <c r="DC46" s="635"/>
      <c r="DD46" s="632">
        <v>22922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89644</v>
      </c>
      <c r="CS47" s="655"/>
      <c r="CT47" s="655"/>
      <c r="CU47" s="655"/>
      <c r="CV47" s="655"/>
      <c r="CW47" s="655"/>
      <c r="CX47" s="655"/>
      <c r="CY47" s="656"/>
      <c r="CZ47" s="628">
        <v>1.6</v>
      </c>
      <c r="DA47" s="653"/>
      <c r="DB47" s="653"/>
      <c r="DC47" s="657"/>
      <c r="DD47" s="632">
        <v>27191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5488129</v>
      </c>
      <c r="CS49" s="682"/>
      <c r="CT49" s="682"/>
      <c r="CU49" s="682"/>
      <c r="CV49" s="682"/>
      <c r="CW49" s="682"/>
      <c r="CX49" s="682"/>
      <c r="CY49" s="711"/>
      <c r="CZ49" s="703">
        <v>100</v>
      </c>
      <c r="DA49" s="712"/>
      <c r="DB49" s="712"/>
      <c r="DC49" s="713"/>
      <c r="DD49" s="714">
        <v>3844472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6rzOJKEt+Ba5A/sKmcLib6AjKM9ch49fHhclchQjulauuQjyctbYBZ+whNTG/7H/remedW7NW2PzvwbF7HdwQ==" saltValue="AyeWwoa7q6IJbSyx6xEX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5766</v>
      </c>
      <c r="R7" s="753"/>
      <c r="S7" s="753"/>
      <c r="T7" s="753"/>
      <c r="U7" s="753"/>
      <c r="V7" s="753">
        <v>5488</v>
      </c>
      <c r="W7" s="753"/>
      <c r="X7" s="753"/>
      <c r="Y7" s="753"/>
      <c r="Z7" s="753"/>
      <c r="AA7" s="753">
        <v>278</v>
      </c>
      <c r="AB7" s="753"/>
      <c r="AC7" s="753"/>
      <c r="AD7" s="753"/>
      <c r="AE7" s="754"/>
      <c r="AF7" s="755">
        <v>268</v>
      </c>
      <c r="AG7" s="756"/>
      <c r="AH7" s="756"/>
      <c r="AI7" s="756"/>
      <c r="AJ7" s="757"/>
      <c r="AK7" s="758">
        <v>139</v>
      </c>
      <c r="AL7" s="759"/>
      <c r="AM7" s="759"/>
      <c r="AN7" s="759"/>
      <c r="AO7" s="759"/>
      <c r="AP7" s="759">
        <v>5639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5766</v>
      </c>
      <c r="R23" s="793"/>
      <c r="S23" s="793"/>
      <c r="T23" s="793"/>
      <c r="U23" s="793"/>
      <c r="V23" s="793">
        <v>5488</v>
      </c>
      <c r="W23" s="793"/>
      <c r="X23" s="793"/>
      <c r="Y23" s="793"/>
      <c r="Z23" s="793"/>
      <c r="AA23" s="793">
        <v>278</v>
      </c>
      <c r="AB23" s="793"/>
      <c r="AC23" s="793"/>
      <c r="AD23" s="793"/>
      <c r="AE23" s="794"/>
      <c r="AF23" s="795">
        <v>268</v>
      </c>
      <c r="AG23" s="793"/>
      <c r="AH23" s="793"/>
      <c r="AI23" s="793"/>
      <c r="AJ23" s="796"/>
      <c r="AK23" s="797"/>
      <c r="AL23" s="798"/>
      <c r="AM23" s="798"/>
      <c r="AN23" s="798"/>
      <c r="AO23" s="798"/>
      <c r="AP23" s="793">
        <v>5639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1071</v>
      </c>
      <c r="R28" s="823"/>
      <c r="S28" s="823"/>
      <c r="T28" s="823"/>
      <c r="U28" s="823"/>
      <c r="V28" s="823">
        <v>1050</v>
      </c>
      <c r="W28" s="823"/>
      <c r="X28" s="823"/>
      <c r="Y28" s="823"/>
      <c r="Z28" s="823"/>
      <c r="AA28" s="823">
        <v>21</v>
      </c>
      <c r="AB28" s="823"/>
      <c r="AC28" s="823"/>
      <c r="AD28" s="823"/>
      <c r="AE28" s="824"/>
      <c r="AF28" s="825">
        <v>21</v>
      </c>
      <c r="AG28" s="823"/>
      <c r="AH28" s="823"/>
      <c r="AI28" s="823"/>
      <c r="AJ28" s="826"/>
      <c r="AK28" s="827">
        <v>81</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1130</v>
      </c>
      <c r="R29" s="784"/>
      <c r="S29" s="784"/>
      <c r="T29" s="784"/>
      <c r="U29" s="784"/>
      <c r="V29" s="784">
        <v>1127</v>
      </c>
      <c r="W29" s="784"/>
      <c r="X29" s="784"/>
      <c r="Y29" s="784"/>
      <c r="Z29" s="784"/>
      <c r="AA29" s="784">
        <v>3</v>
      </c>
      <c r="AB29" s="784"/>
      <c r="AC29" s="784"/>
      <c r="AD29" s="784"/>
      <c r="AE29" s="785"/>
      <c r="AF29" s="786">
        <v>3</v>
      </c>
      <c r="AG29" s="787"/>
      <c r="AH29" s="787"/>
      <c r="AI29" s="787"/>
      <c r="AJ29" s="788"/>
      <c r="AK29" s="834">
        <v>198</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142</v>
      </c>
      <c r="R30" s="784"/>
      <c r="S30" s="784"/>
      <c r="T30" s="784"/>
      <c r="U30" s="784"/>
      <c r="V30" s="784">
        <v>140</v>
      </c>
      <c r="W30" s="784"/>
      <c r="X30" s="784"/>
      <c r="Y30" s="784"/>
      <c r="Z30" s="784"/>
      <c r="AA30" s="784">
        <v>2</v>
      </c>
      <c r="AB30" s="784"/>
      <c r="AC30" s="784"/>
      <c r="AD30" s="784"/>
      <c r="AE30" s="785"/>
      <c r="AF30" s="786">
        <v>2</v>
      </c>
      <c r="AG30" s="787"/>
      <c r="AH30" s="787"/>
      <c r="AI30" s="787"/>
      <c r="AJ30" s="788"/>
      <c r="AK30" s="834">
        <v>46</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190</v>
      </c>
      <c r="R31" s="784"/>
      <c r="S31" s="784"/>
      <c r="T31" s="784"/>
      <c r="U31" s="784"/>
      <c r="V31" s="784">
        <v>253</v>
      </c>
      <c r="W31" s="784"/>
      <c r="X31" s="784"/>
      <c r="Y31" s="784"/>
      <c r="Z31" s="784"/>
      <c r="AA31" s="784">
        <v>-63</v>
      </c>
      <c r="AB31" s="784"/>
      <c r="AC31" s="784"/>
      <c r="AD31" s="784"/>
      <c r="AE31" s="785"/>
      <c r="AF31" s="786">
        <v>81</v>
      </c>
      <c r="AG31" s="787"/>
      <c r="AH31" s="787"/>
      <c r="AI31" s="787"/>
      <c r="AJ31" s="788"/>
      <c r="AK31" s="834">
        <v>29</v>
      </c>
      <c r="AL31" s="830"/>
      <c r="AM31" s="830"/>
      <c r="AN31" s="830"/>
      <c r="AO31" s="830"/>
      <c r="AP31" s="830">
        <v>302</v>
      </c>
      <c r="AQ31" s="830"/>
      <c r="AR31" s="830"/>
      <c r="AS31" s="830"/>
      <c r="AT31" s="830"/>
      <c r="AU31" s="830">
        <v>182</v>
      </c>
      <c r="AV31" s="830"/>
      <c r="AW31" s="830"/>
      <c r="AX31" s="830"/>
      <c r="AY31" s="830"/>
      <c r="AZ31" s="831" t="s">
        <v>547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622</v>
      </c>
      <c r="R32" s="784"/>
      <c r="S32" s="784"/>
      <c r="T32" s="784"/>
      <c r="U32" s="784"/>
      <c r="V32" s="784">
        <v>585</v>
      </c>
      <c r="W32" s="784"/>
      <c r="X32" s="784"/>
      <c r="Y32" s="784"/>
      <c r="Z32" s="784"/>
      <c r="AA32" s="784">
        <v>37</v>
      </c>
      <c r="AB32" s="784"/>
      <c r="AC32" s="784"/>
      <c r="AD32" s="784"/>
      <c r="AE32" s="785"/>
      <c r="AF32" s="786">
        <v>67</v>
      </c>
      <c r="AG32" s="787"/>
      <c r="AH32" s="787"/>
      <c r="AI32" s="787"/>
      <c r="AJ32" s="788"/>
      <c r="AK32" s="834">
        <v>310</v>
      </c>
      <c r="AL32" s="830"/>
      <c r="AM32" s="830"/>
      <c r="AN32" s="830"/>
      <c r="AO32" s="830"/>
      <c r="AP32" s="830">
        <v>1385</v>
      </c>
      <c r="AQ32" s="830"/>
      <c r="AR32" s="830"/>
      <c r="AS32" s="830"/>
      <c r="AT32" s="830"/>
      <c r="AU32" s="830">
        <v>1368</v>
      </c>
      <c r="AV32" s="830"/>
      <c r="AW32" s="830"/>
      <c r="AX32" s="830"/>
      <c r="AY32" s="830"/>
      <c r="AZ32" s="831" t="s">
        <v>547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1</v>
      </c>
      <c r="R33" s="784"/>
      <c r="S33" s="784"/>
      <c r="T33" s="784"/>
      <c r="U33" s="784"/>
      <c r="V33" s="784">
        <v>1</v>
      </c>
      <c r="W33" s="784"/>
      <c r="X33" s="784"/>
      <c r="Y33" s="784"/>
      <c r="Z33" s="784"/>
      <c r="AA33" s="784">
        <v>1</v>
      </c>
      <c r="AB33" s="784"/>
      <c r="AC33" s="784"/>
      <c r="AD33" s="784"/>
      <c r="AE33" s="785"/>
      <c r="AF33" s="786">
        <v>26</v>
      </c>
      <c r="AG33" s="787"/>
      <c r="AH33" s="787"/>
      <c r="AI33" s="787"/>
      <c r="AJ33" s="788"/>
      <c r="AK33" s="834">
        <v>0.6</v>
      </c>
      <c r="AL33" s="830"/>
      <c r="AM33" s="830"/>
      <c r="AN33" s="830"/>
      <c r="AO33" s="830"/>
      <c r="AP33" s="830" t="s">
        <v>547</v>
      </c>
      <c r="AQ33" s="830"/>
      <c r="AR33" s="830"/>
      <c r="AS33" s="830"/>
      <c r="AT33" s="830"/>
      <c r="AU33" s="830" t="s">
        <v>547</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c r="AQ68" s="866"/>
      <c r="AR68" s="866"/>
      <c r="AS68" s="866"/>
      <c r="AT68" s="866"/>
      <c r="AU68" s="866"/>
      <c r="AV68" s="866"/>
      <c r="AW68" s="866"/>
      <c r="AX68" s="866"/>
      <c r="AY68" s="866"/>
      <c r="AZ68" s="867" t="s">
        <v>552</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4663</v>
      </c>
      <c r="R69" s="830"/>
      <c r="S69" s="830"/>
      <c r="T69" s="830"/>
      <c r="U69" s="830"/>
      <c r="V69" s="830">
        <v>4314</v>
      </c>
      <c r="W69" s="830"/>
      <c r="X69" s="830"/>
      <c r="Y69" s="830"/>
      <c r="Z69" s="830"/>
      <c r="AA69" s="830">
        <v>348</v>
      </c>
      <c r="AB69" s="830"/>
      <c r="AC69" s="830"/>
      <c r="AD69" s="830"/>
      <c r="AE69" s="830"/>
      <c r="AF69" s="830">
        <v>88</v>
      </c>
      <c r="AG69" s="830"/>
      <c r="AH69" s="830"/>
      <c r="AI69" s="830"/>
      <c r="AJ69" s="830"/>
      <c r="AK69" s="830">
        <v>81</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312</v>
      </c>
      <c r="R70" s="830"/>
      <c r="S70" s="830"/>
      <c r="T70" s="830"/>
      <c r="U70" s="830"/>
      <c r="V70" s="830">
        <v>290</v>
      </c>
      <c r="W70" s="830"/>
      <c r="X70" s="830"/>
      <c r="Y70" s="830"/>
      <c r="Z70" s="830"/>
      <c r="AA70" s="830">
        <v>22</v>
      </c>
      <c r="AB70" s="830"/>
      <c r="AC70" s="830"/>
      <c r="AD70" s="830"/>
      <c r="AE70" s="830"/>
      <c r="AF70" s="830">
        <v>22</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322367</v>
      </c>
      <c r="R71" s="830"/>
      <c r="S71" s="830"/>
      <c r="T71" s="830"/>
      <c r="U71" s="830"/>
      <c r="V71" s="830">
        <v>314740</v>
      </c>
      <c r="W71" s="830"/>
      <c r="X71" s="830"/>
      <c r="Y71" s="830"/>
      <c r="Z71" s="830"/>
      <c r="AA71" s="830">
        <v>7627</v>
      </c>
      <c r="AB71" s="830"/>
      <c r="AC71" s="830"/>
      <c r="AD71" s="830"/>
      <c r="AE71" s="830"/>
      <c r="AF71" s="830">
        <v>5417</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719958</v>
      </c>
      <c r="AB110" s="900"/>
      <c r="AC110" s="900"/>
      <c r="AD110" s="900"/>
      <c r="AE110" s="901"/>
      <c r="AF110" s="902">
        <v>686781</v>
      </c>
      <c r="AG110" s="900"/>
      <c r="AH110" s="900"/>
      <c r="AI110" s="900"/>
      <c r="AJ110" s="901"/>
      <c r="AK110" s="902">
        <v>658532</v>
      </c>
      <c r="AL110" s="900"/>
      <c r="AM110" s="900"/>
      <c r="AN110" s="900"/>
      <c r="AO110" s="901"/>
      <c r="AP110" s="903">
        <v>21.7</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6283462</v>
      </c>
      <c r="BR110" s="931"/>
      <c r="BS110" s="931"/>
      <c r="BT110" s="931"/>
      <c r="BU110" s="931"/>
      <c r="BV110" s="931">
        <v>5974992</v>
      </c>
      <c r="BW110" s="931"/>
      <c r="BX110" s="931"/>
      <c r="BY110" s="931"/>
      <c r="BZ110" s="931"/>
      <c r="CA110" s="931">
        <v>5639148</v>
      </c>
      <c r="CB110" s="931"/>
      <c r="CC110" s="931"/>
      <c r="CD110" s="931"/>
      <c r="CE110" s="931"/>
      <c r="CF110" s="944">
        <v>185.9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1823872</v>
      </c>
      <c r="BR112" s="926"/>
      <c r="BS112" s="926"/>
      <c r="BT112" s="926"/>
      <c r="BU112" s="926"/>
      <c r="BV112" s="926">
        <v>1740240</v>
      </c>
      <c r="BW112" s="926"/>
      <c r="BX112" s="926"/>
      <c r="BY112" s="926"/>
      <c r="BZ112" s="926"/>
      <c r="CA112" s="926">
        <v>1550089</v>
      </c>
      <c r="CB112" s="926"/>
      <c r="CC112" s="926"/>
      <c r="CD112" s="926"/>
      <c r="CE112" s="926"/>
      <c r="CF112" s="920">
        <v>51.1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254585</v>
      </c>
      <c r="AB113" s="938"/>
      <c r="AC113" s="938"/>
      <c r="AD113" s="938"/>
      <c r="AE113" s="939"/>
      <c r="AF113" s="940">
        <v>262398</v>
      </c>
      <c r="AG113" s="938"/>
      <c r="AH113" s="938"/>
      <c r="AI113" s="938"/>
      <c r="AJ113" s="939"/>
      <c r="AK113" s="940">
        <v>248397</v>
      </c>
      <c r="AL113" s="938"/>
      <c r="AM113" s="938"/>
      <c r="AN113" s="938"/>
      <c r="AO113" s="939"/>
      <c r="AP113" s="941">
        <v>8.1999999999999993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561959</v>
      </c>
      <c r="BR114" s="926"/>
      <c r="BS114" s="926"/>
      <c r="BT114" s="926"/>
      <c r="BU114" s="926"/>
      <c r="BV114" s="926">
        <v>676374</v>
      </c>
      <c r="BW114" s="926"/>
      <c r="BX114" s="926"/>
      <c r="BY114" s="926"/>
      <c r="BZ114" s="926"/>
      <c r="CA114" s="926">
        <v>694125</v>
      </c>
      <c r="CB114" s="926"/>
      <c r="CC114" s="926"/>
      <c r="CD114" s="926"/>
      <c r="CE114" s="926"/>
      <c r="CF114" s="920">
        <v>22.9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26</v>
      </c>
      <c r="AB116" s="959"/>
      <c r="AC116" s="959"/>
      <c r="AD116" s="959"/>
      <c r="AE116" s="960"/>
      <c r="AF116" s="961">
        <v>42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974569</v>
      </c>
      <c r="AB117" s="979"/>
      <c r="AC117" s="979"/>
      <c r="AD117" s="979"/>
      <c r="AE117" s="980"/>
      <c r="AF117" s="981">
        <v>949221</v>
      </c>
      <c r="AG117" s="979"/>
      <c r="AH117" s="979"/>
      <c r="AI117" s="979"/>
      <c r="AJ117" s="980"/>
      <c r="AK117" s="981">
        <v>906929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8669293</v>
      </c>
      <c r="BR119" s="1000"/>
      <c r="BS119" s="1000"/>
      <c r="BT119" s="1000"/>
      <c r="BU119" s="1000"/>
      <c r="BV119" s="1000">
        <v>8391606</v>
      </c>
      <c r="BW119" s="1000"/>
      <c r="BX119" s="1000"/>
      <c r="BY119" s="1000"/>
      <c r="BZ119" s="1000"/>
      <c r="CA119" s="1000">
        <v>7883362</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2103435</v>
      </c>
      <c r="BR120" s="931"/>
      <c r="BS120" s="931"/>
      <c r="BT120" s="931"/>
      <c r="BU120" s="931"/>
      <c r="BV120" s="931">
        <v>2487640</v>
      </c>
      <c r="BW120" s="931"/>
      <c r="BX120" s="931"/>
      <c r="BY120" s="931"/>
      <c r="BZ120" s="931"/>
      <c r="CA120" s="931">
        <v>2653356</v>
      </c>
      <c r="CB120" s="931"/>
      <c r="CC120" s="931"/>
      <c r="CD120" s="931"/>
      <c r="CE120" s="931"/>
      <c r="CF120" s="944">
        <v>87.5</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1367931</v>
      </c>
      <c r="DR120" s="931"/>
      <c r="DS120" s="931"/>
      <c r="DT120" s="931"/>
      <c r="DU120" s="931"/>
      <c r="DV120" s="932">
        <v>45.1</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182158</v>
      </c>
      <c r="DR121" s="926"/>
      <c r="DS121" s="926"/>
      <c r="DT121" s="926"/>
      <c r="DU121" s="926"/>
      <c r="DV121" s="927">
        <v>6</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5607453</v>
      </c>
      <c r="BR122" s="1000"/>
      <c r="BS122" s="1000"/>
      <c r="BT122" s="1000"/>
      <c r="BU122" s="1000"/>
      <c r="BV122" s="1000">
        <v>5363965</v>
      </c>
      <c r="BW122" s="1000"/>
      <c r="BX122" s="1000"/>
      <c r="BY122" s="1000"/>
      <c r="BZ122" s="1000"/>
      <c r="CA122" s="1000">
        <v>5044401</v>
      </c>
      <c r="CB122" s="1000"/>
      <c r="CC122" s="1000"/>
      <c r="CD122" s="1000"/>
      <c r="CE122" s="1000"/>
      <c r="CF122" s="1017">
        <v>166.3</v>
      </c>
      <c r="CG122" s="1018"/>
      <c r="CH122" s="1018"/>
      <c r="CI122" s="1018"/>
      <c r="CJ122" s="1018"/>
      <c r="CK122" s="1009"/>
      <c r="CL122" s="1010"/>
      <c r="CM122" s="1010"/>
      <c r="CN122" s="1010"/>
      <c r="CO122" s="1011"/>
      <c r="CP122" s="1019" t="s">
        <v>450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7710888</v>
      </c>
      <c r="BR123" s="1064"/>
      <c r="BS123" s="1064"/>
      <c r="BT123" s="1064"/>
      <c r="BU123" s="1064"/>
      <c r="BV123" s="1064">
        <v>7851605</v>
      </c>
      <c r="BW123" s="1064"/>
      <c r="BX123" s="1064"/>
      <c r="BY123" s="1064"/>
      <c r="BZ123" s="1064"/>
      <c r="CA123" s="1064">
        <v>7697757</v>
      </c>
      <c r="CB123" s="1064"/>
      <c r="CC123" s="1064"/>
      <c r="CD123" s="1064"/>
      <c r="CE123" s="1064"/>
      <c r="CF123" s="1001"/>
      <c r="CG123" s="1002"/>
      <c r="CH123" s="1002"/>
      <c r="CI123" s="1002"/>
      <c r="CJ123" s="1003"/>
      <c r="CK123" s="1009"/>
      <c r="CL123" s="1010"/>
      <c r="CM123" s="1010"/>
      <c r="CN123" s="1010"/>
      <c r="CO123" s="1011"/>
      <c r="CP123" s="1019" t="s">
        <v>452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32.200000000000003</v>
      </c>
      <c r="BR124" s="1027"/>
      <c r="BS124" s="1027"/>
      <c r="BT124" s="1027"/>
      <c r="BU124" s="1027"/>
      <c r="BV124" s="1027">
        <v>18.100000000000001</v>
      </c>
      <c r="BW124" s="1027"/>
      <c r="BX124" s="1027"/>
      <c r="BY124" s="1027"/>
      <c r="BZ124" s="1027"/>
      <c r="CA124" s="1027">
        <v>6.1</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1823872</v>
      </c>
      <c r="DH124" s="986"/>
      <c r="DI124" s="986"/>
      <c r="DJ124" s="986"/>
      <c r="DK124" s="987"/>
      <c r="DL124" s="985">
        <v>1740240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3556845</v>
      </c>
      <c r="AB129" s="959"/>
      <c r="AC129" s="959"/>
      <c r="AD129" s="959"/>
      <c r="AE129" s="960"/>
      <c r="AF129" s="961">
        <v>3545176</v>
      </c>
      <c r="AG129" s="959"/>
      <c r="AH129" s="959"/>
      <c r="AI129" s="959"/>
      <c r="AJ129" s="960"/>
      <c r="AK129" s="961">
        <v>3583756</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586882</v>
      </c>
      <c r="AB130" s="959"/>
      <c r="AC130" s="959"/>
      <c r="AD130" s="959"/>
      <c r="AE130" s="960"/>
      <c r="AF130" s="961">
        <v>563960</v>
      </c>
      <c r="AG130" s="959"/>
      <c r="AH130" s="959"/>
      <c r="AI130" s="959"/>
      <c r="AJ130" s="960"/>
      <c r="AK130" s="961">
        <v>549785</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2969963</v>
      </c>
      <c r="AB131" s="986"/>
      <c r="AC131" s="986"/>
      <c r="AD131" s="986"/>
      <c r="AE131" s="987"/>
      <c r="AF131" s="985">
        <v>2981216</v>
      </c>
      <c r="AG131" s="986"/>
      <c r="AH131" s="986"/>
      <c r="AI131" s="986"/>
      <c r="AJ131" s="987"/>
      <c r="AK131" s="985">
        <v>3033971</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6.1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13.05359696</v>
      </c>
      <c r="AB132" s="1097"/>
      <c r="AC132" s="1097"/>
      <c r="AD132" s="1097"/>
      <c r="AE132" s="1098"/>
      <c r="AF132" s="1099">
        <v>12.92294822</v>
      </c>
      <c r="AG132" s="1097"/>
      <c r="AH132" s="1097"/>
      <c r="AI132" s="1097"/>
      <c r="AJ132" s="1098"/>
      <c r="AK132" s="1099">
        <v>11.77150342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12.4</v>
      </c>
      <c r="AB133" s="1080"/>
      <c r="AC133" s="1080"/>
      <c r="AD133" s="1080"/>
      <c r="AE133" s="1081"/>
      <c r="AF133" s="1079">
        <v>12.5</v>
      </c>
      <c r="AG133" s="1080"/>
      <c r="AH133" s="1080"/>
      <c r="AI133" s="1080"/>
      <c r="AJ133" s="1081"/>
      <c r="AK133" s="1079">
        <v>12.5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oEFQdAEyxhQoIc12CiKaGWDXrQpXsGZ1NMe/fk0yMSZvuePZyj/gN5E2EqFSQq1mzdGmvmNFK8KyL+Neus/FQ==" saltValue="MTAHGiHsf++yl+VlEivi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b683/HDruHNf3k4scMVnfWmofkiiQyAPAl7I5MbpxuFcng9aEE78xFBrRCKI586ej5fZYW5IKiNMqz+Kqj8PA==" saltValue="Si48oFsLC8ryeDgKrEGV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sqref="A1:A1048576"/>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jEu0b/hkJbUrYtXOphJbUJHdWvdnktBy3P/a1wY9GxfIhG9ukzt5+cLA7T8+++P9zeSKlzfXzJjhx6iQ9GQ0A==" saltValue="MXHUF3nPcOKjJegQ1mfN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862179</v>
      </c>
      <c r="AP9" s="269">
        <v>138569</v>
      </c>
      <c r="AQ9" s="270">
        <v>156369</v>
      </c>
      <c r="AR9" s="271">
        <v>-11.4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174598</v>
      </c>
      <c r="AP10" s="272">
        <v>28061</v>
      </c>
      <c r="AQ10" s="273">
        <v>21449</v>
      </c>
      <c r="AR10" s="274">
        <v>30.8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1663</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34</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36346</v>
      </c>
      <c r="AP13" s="272">
        <v>5842</v>
      </c>
      <c r="AQ13" s="273">
        <v>5566</v>
      </c>
      <c r="AR13" s="274">
        <v>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26663</v>
      </c>
      <c r="AP14" s="272">
        <v>4285</v>
      </c>
      <c r="AQ14" s="273">
        <v>3589</v>
      </c>
      <c r="AR14" s="274">
        <v>19.399999999999999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-66410</v>
      </c>
      <c r="AP15" s="272">
        <v>-10673</v>
      </c>
      <c r="AQ15" s="273">
        <v>-10547</v>
      </c>
      <c r="AR15" s="274">
        <v>1.2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1033376</v>
      </c>
      <c r="AP16" s="272">
        <v>166084</v>
      </c>
      <c r="AQ16" s="273">
        <v>178125</v>
      </c>
      <c r="AR16" s="274">
        <v>-6.8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11.73</v>
      </c>
      <c r="AP21" s="286">
        <v>14.51</v>
      </c>
      <c r="AQ21" s="287">
        <v>-2.78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97.4</v>
      </c>
      <c r="AP22" s="291">
        <v>95.5</v>
      </c>
      <c r="AQ22" s="292">
        <v>1.9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658532</v>
      </c>
      <c r="AP32" s="300">
        <v>105839</v>
      </c>
      <c r="AQ32" s="301">
        <v>89268</v>
      </c>
      <c r="AR32" s="302">
        <v>18.600000000000001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248397</v>
      </c>
      <c r="AP35" s="300">
        <v>39922</v>
      </c>
      <c r="AQ35" s="301">
        <v>17003</v>
      </c>
      <c r="AR35" s="302">
        <v>134.80000000000001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489</v>
      </c>
      <c r="AP36" s="300" t="s">
        <v>489</v>
      </c>
      <c r="AQ36" s="301">
        <v>5039</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909</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25</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t="s">
        <v>489</v>
      </c>
      <c r="AP39" s="300" t="s">
        <v>489</v>
      </c>
      <c r="AQ39" s="301">
        <v>-4913</v>
      </c>
      <c r="AR39" s="302" t="s">
        <v>489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-549785</v>
      </c>
      <c r="AP40" s="300">
        <v>-88361</v>
      </c>
      <c r="AQ40" s="301">
        <v>-72657</v>
      </c>
      <c r="AR40" s="302">
        <v>21.6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357144</v>
      </c>
      <c r="AP41" s="300">
        <v>57400</v>
      </c>
      <c r="AQ41" s="301">
        <v>34674</v>
      </c>
      <c r="AR41" s="302">
        <v>65.5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408144</v>
      </c>
      <c r="AN51" s="322">
        <v>58549</v>
      </c>
      <c r="AO51" s="323">
        <v>51.9</v>
      </c>
      <c r="AP51" s="324">
        <v>125391</v>
      </c>
      <c r="AQ51" s="325">
        <v>-13.6</v>
      </c>
      <c r="AR51" s="326">
        <v>65.5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217038</v>
      </c>
      <c r="AN52" s="330">
        <v>31134</v>
      </c>
      <c r="AO52" s="331">
        <v>487.8</v>
      </c>
      <c r="AP52" s="332">
        <v>68516</v>
      </c>
      <c r="AQ52" s="333">
        <v>-18.2</v>
      </c>
      <c r="AR52" s="334">
        <v>506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280969</v>
      </c>
      <c r="AN53" s="322">
        <v>41576</v>
      </c>
      <c r="AO53" s="323">
        <v>-29</v>
      </c>
      <c r="AP53" s="324">
        <v>138402</v>
      </c>
      <c r="AQ53" s="325">
        <v>10.4</v>
      </c>
      <c r="AR53" s="326">
        <v>-39.4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62167</v>
      </c>
      <c r="AN54" s="330">
        <v>9199</v>
      </c>
      <c r="AO54" s="331">
        <v>-70.5</v>
      </c>
      <c r="AP54" s="332">
        <v>70652</v>
      </c>
      <c r="AQ54" s="333">
        <v>3.1</v>
      </c>
      <c r="AR54" s="334">
        <v>-73.599999999999994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420822</v>
      </c>
      <c r="AN55" s="322">
        <v>64042</v>
      </c>
      <c r="AO55" s="323">
        <v>54</v>
      </c>
      <c r="AP55" s="324">
        <v>146367</v>
      </c>
      <c r="AQ55" s="325">
        <v>5.8</v>
      </c>
      <c r="AR55" s="326">
        <v>48.2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267705</v>
      </c>
      <c r="AN56" s="330">
        <v>40740</v>
      </c>
      <c r="AO56" s="331">
        <v>342.9</v>
      </c>
      <c r="AP56" s="332">
        <v>79441</v>
      </c>
      <c r="AQ56" s="333">
        <v>12.4</v>
      </c>
      <c r="AR56" s="334">
        <v>330.5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289648</v>
      </c>
      <c r="AN57" s="322">
        <v>45194</v>
      </c>
      <c r="AO57" s="323">
        <v>-29.4</v>
      </c>
      <c r="AP57" s="324">
        <v>165181</v>
      </c>
      <c r="AQ57" s="325">
        <v>12.9</v>
      </c>
      <c r="AR57" s="326">
        <v>-42.3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199765</v>
      </c>
      <c r="AN58" s="330">
        <v>31169</v>
      </c>
      <c r="AO58" s="331">
        <v>-23.5</v>
      </c>
      <c r="AP58" s="332">
        <v>82246</v>
      </c>
      <c r="AQ58" s="333">
        <v>3.5</v>
      </c>
      <c r="AR58" s="334">
        <v>-27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314657</v>
      </c>
      <c r="AN59" s="322">
        <v>50572</v>
      </c>
      <c r="AO59" s="323">
        <v>11.9</v>
      </c>
      <c r="AP59" s="324">
        <v>166234</v>
      </c>
      <c r="AQ59" s="325">
        <v>0.6</v>
      </c>
      <c r="AR59" s="326">
        <v>11.3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131826</v>
      </c>
      <c r="AN60" s="330">
        <v>21187</v>
      </c>
      <c r="AO60" s="331">
        <v>-32</v>
      </c>
      <c r="AP60" s="332">
        <v>89789</v>
      </c>
      <c r="AQ60" s="333">
        <v>9.1999999999999993</v>
      </c>
      <c r="AR60" s="334">
        <v>-41.2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342848</v>
      </c>
      <c r="AN61" s="337">
        <v>51987</v>
      </c>
      <c r="AO61" s="338">
        <v>11.9</v>
      </c>
      <c r="AP61" s="339">
        <v>148315</v>
      </c>
      <c r="AQ61" s="340">
        <v>3.2</v>
      </c>
      <c r="AR61" s="326">
        <v>8.6999999999999993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175700</v>
      </c>
      <c r="AN62" s="330">
        <v>26686</v>
      </c>
      <c r="AO62" s="331">
        <v>140.9</v>
      </c>
      <c r="AP62" s="332">
        <v>78129</v>
      </c>
      <c r="AQ62" s="333">
        <v>2</v>
      </c>
      <c r="AR62" s="334">
        <v>138.9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JeQwov5p+Ub93nJ5JWUaE1cUXzsG5MRfWJ5Wp1794FyJRseel4ZpajSvmrgbHtvJ77FL47OwsoFednf3Zqr5xw==" saltValue="vp6s9UGw4gHrBZyuPVuF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LI6AvMsqnzqbAf+yNWUi11QneJF6nxYWrXuN3VSxnQTYBK9ffhyn+L2tlFazMFtXS1FgD6y89WZ+7761Q75Fg==" saltValue="51XmYYfoxIvhahhi7BDH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HJt7FiS59925YbsM50dlJhrlop5gKCujJPn19/8NPlZbXwng3/XdtBAcQYK4Km9jW29JG6T0QX4zSWBmxrFtKA==" saltValue="nL8vs4o9rYK+emFUu8Zm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25.04</v>
      </c>
      <c r="G47" s="12">
        <v>31.69</v>
      </c>
      <c r="H47" s="12">
        <v>37.549999999999997</v>
      </c>
      <c r="I47" s="12">
        <v>43.56</v>
      </c>
      <c r="J47" s="13">
        <v>48.22</v>
      </c>
    </row>
    <row r="48" spans="2:10" ht="57.75" customHeight="1" x14ac:dyDescent="0.2">
      <c r="B48" s="14"/>
      <c r="C48" s="1141" t="s">
        <v>4</v>
      </c>
      <c r="D48" s="1141"/>
      <c r="E48" s="1142"/>
      <c r="F48" s="15">
        <v>3.48</v>
      </c>
      <c r="G48" s="16">
        <v>4.1500000000000004</v>
      </c>
      <c r="H48" s="16">
        <v>7.8</v>
      </c>
      <c r="I48" s="16">
        <v>5.83</v>
      </c>
      <c r="J48" s="17">
        <v>7.49</v>
      </c>
    </row>
    <row r="49" spans="2:10" ht="57.75" customHeight="1" thickBot="1" x14ac:dyDescent="0.25">
      <c r="B49" s="18"/>
      <c r="C49" s="1143" t="s">
        <v>5</v>
      </c>
      <c r="D49" s="1143"/>
      <c r="E49" s="1144"/>
      <c r="F49" s="19">
        <v>5.91</v>
      </c>
      <c r="G49" s="20">
        <v>9.11</v>
      </c>
      <c r="H49" s="20">
        <v>8.02</v>
      </c>
      <c r="I49" s="20">
        <v>3.88</v>
      </c>
      <c r="J49" s="21">
        <v>6.85</v>
      </c>
    </row>
    <row r="50" spans="2:10" ht="13.2" x14ac:dyDescent="0.2"/>
  </sheetData>
  <sheetProtection algorithmName="SHA-512" hashValue="uepQf2JUtA6MZDPrXGRkK6IegMyHR2IFXiZNSYNNYvso7IKDMxvlEXFULfUG2LKvziRm9F+sLvHL+v9PLAVgNA==" saltValue="ZpmNVLKDGcb8qQILN5cR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2026-03-16T05:35:02Z</cp:lastPrinted>
  <dcterms:created xsi:type="dcterms:W3CDTF">2026-02-23T09:40:13Z</dcterms:created>
  <dcterms:modified xsi:type="dcterms:W3CDTF">2026-03-24T05:07:28Z</dcterms:modified>
  <cp:category/>
</cp:coreProperties>
</file>